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F:\PROINVERSION SC\2022\08-2022\Definitivo\"/>
    </mc:Choice>
  </mc:AlternateContent>
  <xr:revisionPtr revIDLastSave="0" documentId="8_{C3DC3264-E9DD-47AF-AE9F-62266FE048D8}" xr6:coauthVersionLast="47" xr6:coauthVersionMax="47" xr10:uidLastSave="{00000000-0000-0000-0000-000000000000}"/>
  <bookViews>
    <workbookView xWindow="-120" yWindow="-120" windowWidth="15600" windowHeight="11310" xr2:uid="{45A3FBA6-00CA-441A-877A-4608950C7A86}"/>
  </bookViews>
  <sheets>
    <sheet name="PUBLICACION " sheetId="1" r:id="rId1"/>
  </sheets>
  <externalReferences>
    <externalReference r:id="rId2"/>
    <externalReference r:id="rId3"/>
  </externalReferences>
  <definedNames>
    <definedName name="_xlnm.Print_Area" localSheetId="0">'PUBLICACION '!$A$1:$O$98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7" i="1" l="1"/>
  <c r="I96" i="1"/>
  <c r="G96" i="1"/>
  <c r="I93" i="1"/>
  <c r="G81" i="1"/>
  <c r="G77" i="1"/>
  <c r="O73" i="1"/>
  <c r="O69" i="1"/>
  <c r="O68" i="1"/>
  <c r="O67" i="1"/>
  <c r="O70" i="1" s="1"/>
  <c r="G67" i="1"/>
  <c r="O63" i="1"/>
  <c r="O62" i="1"/>
  <c r="O61" i="1"/>
  <c r="O60" i="1"/>
  <c r="G60" i="1"/>
  <c r="G68" i="1" s="1"/>
  <c r="G78" i="1" s="1"/>
  <c r="G82" i="1" s="1"/>
  <c r="O65" i="1" s="1"/>
  <c r="O71" i="1" s="1"/>
  <c r="O75" i="1" s="1"/>
  <c r="O59" i="1"/>
  <c r="O64" i="1" s="1"/>
  <c r="G52" i="1"/>
  <c r="O53" i="1" s="1"/>
  <c r="O50" i="1"/>
  <c r="O52" i="1" s="1"/>
  <c r="G41" i="1"/>
  <c r="O40" i="1"/>
  <c r="O39" i="1"/>
  <c r="O38" i="1"/>
  <c r="O41" i="1" s="1"/>
  <c r="O37" i="1"/>
  <c r="G37" i="1"/>
  <c r="O35" i="1"/>
  <c r="G35" i="1"/>
  <c r="G33" i="1"/>
  <c r="O31" i="1"/>
  <c r="G31" i="1"/>
  <c r="G29" i="1"/>
  <c r="O28" i="1"/>
  <c r="G27" i="1"/>
  <c r="G26" i="1"/>
  <c r="O24" i="1"/>
  <c r="O23" i="1"/>
  <c r="O29" i="1" s="1"/>
  <c r="O42" i="1" s="1"/>
  <c r="O21" i="1"/>
  <c r="G21" i="1"/>
  <c r="G19" i="1"/>
  <c r="O18" i="1"/>
  <c r="G18" i="1"/>
  <c r="G17" i="1"/>
  <c r="O16" i="1"/>
  <c r="G16" i="1"/>
  <c r="O15" i="1"/>
  <c r="G15" i="1"/>
  <c r="O14" i="1"/>
  <c r="G14" i="1"/>
  <c r="O13" i="1"/>
  <c r="G13" i="1"/>
  <c r="O12" i="1"/>
  <c r="G12" i="1"/>
  <c r="G11" i="1"/>
  <c r="G10" i="1"/>
  <c r="G9" i="1"/>
  <c r="G8" i="1"/>
  <c r="G43" i="1" s="1"/>
</calcChain>
</file>

<file path=xl/sharedStrings.xml><?xml version="1.0" encoding="utf-8"?>
<sst xmlns="http://schemas.openxmlformats.org/spreadsheetml/2006/main" count="131" uniqueCount="129">
  <si>
    <t>BALANCE GENERAL  AL 31/08/2022</t>
  </si>
  <si>
    <t>(Expresado en Bolivares)</t>
  </si>
  <si>
    <t>ACTIVO</t>
  </si>
  <si>
    <t>PASIVO</t>
  </si>
  <si>
    <t>Disponibilidades</t>
  </si>
  <si>
    <t>PASIVO A CORTO PLAZO</t>
  </si>
  <si>
    <t xml:space="preserve">Efectivo </t>
  </si>
  <si>
    <t>Captaciones De Recursos Autorizadas Por La Comision Nacional De Valores</t>
  </si>
  <si>
    <t>Bancos y Otras Instituciones Financieras del País</t>
  </si>
  <si>
    <t>Obligaciones a la Vista</t>
  </si>
  <si>
    <t>Bancos y Otras Instituciones Financieras del Exterior</t>
  </si>
  <si>
    <t>Titulos Valores de Deuda Objeto de Oferta Pública</t>
  </si>
  <si>
    <t>(Provisión para Disponibilidades)</t>
  </si>
  <si>
    <t>Pasivos Financieros Directos</t>
  </si>
  <si>
    <t>Portafolios de Inversiones</t>
  </si>
  <si>
    <t>Obligaciones con Bancos y E.A.P. Del País hasta un año</t>
  </si>
  <si>
    <t>Portafolio para comercialización "T"</t>
  </si>
  <si>
    <t>Obligaciones con Bancos y E.A.P. Del Ext. hasta un año</t>
  </si>
  <si>
    <t>Portafolio de inversion para comercialización "PIC"</t>
  </si>
  <si>
    <t>Obligaciones por operaciones de Reporto</t>
  </si>
  <si>
    <t>Portafolio de inversión "I"</t>
  </si>
  <si>
    <t>Pasivos Financieros Indexados a Titulos Valores</t>
  </si>
  <si>
    <t>Portafolio para comercialización de acciones</t>
  </si>
  <si>
    <t>Intereses y Comisiones por Pagar</t>
  </si>
  <si>
    <t>Inversiones en depósitos a plazo y colocaciones a plazo</t>
  </si>
  <si>
    <t>Pasivos a mas de un Año</t>
  </si>
  <si>
    <t>Inversiones de Disponibilidad Restringida</t>
  </si>
  <si>
    <t>Obligaciones con Bancos y E.A.P. Del País a más de un año</t>
  </si>
  <si>
    <t>Provision para Inversiones en Titulos Valores</t>
  </si>
  <si>
    <t>Obligaciones con Bancos y E.A.P. Del Ext.a más de un año</t>
  </si>
  <si>
    <t>Activos Financieros Directos</t>
  </si>
  <si>
    <t>Otras Obligaciones a más de un Año</t>
  </si>
  <si>
    <t>Financiamiento por Operaciones de Reporto</t>
  </si>
  <si>
    <t>Creditos Diferidos</t>
  </si>
  <si>
    <t>Activos Financieros Indexados a Títulos Valores</t>
  </si>
  <si>
    <t>Pasivos Laborales</t>
  </si>
  <si>
    <t>Préstamos o Financiamiento de Margen</t>
  </si>
  <si>
    <t>Pasivos Administrativos</t>
  </si>
  <si>
    <t>Letras y Pagarés con Garantía Bancaria</t>
  </si>
  <si>
    <t>Impuestos Diferidos</t>
  </si>
  <si>
    <t>Préstamos No autorizados</t>
  </si>
  <si>
    <t>Obligaciones Subordinadas</t>
  </si>
  <si>
    <t>(Provisión para Préstamos No autorizados)</t>
  </si>
  <si>
    <t>Obligaciones Convertibles en Capital</t>
  </si>
  <si>
    <t>Otros Pasivos</t>
  </si>
  <si>
    <t>Intereses, Dividendos, Comisiones y Honorarios Devengados por Cobrar</t>
  </si>
  <si>
    <t>TOTAL PASIVO</t>
  </si>
  <si>
    <t>Inversiones Permanentes</t>
  </si>
  <si>
    <t>GESTION OPERATIVA</t>
  </si>
  <si>
    <t>Bienes Realizables</t>
  </si>
  <si>
    <t>PATRIMONIO</t>
  </si>
  <si>
    <t>Capital Social</t>
  </si>
  <si>
    <t>Bienes De Uso</t>
  </si>
  <si>
    <t>Capital Pagado</t>
  </si>
  <si>
    <t>Incrementos Patrimoniales</t>
  </si>
  <si>
    <t>Cargos Diferidos</t>
  </si>
  <si>
    <t>Reservas de Capital</t>
  </si>
  <si>
    <t>Incremento por Ajuste a Valor de Mercado de Contrato</t>
  </si>
  <si>
    <t>Utilidades no distribuidas</t>
  </si>
  <si>
    <t>Reducción por Ajuste a Valor de Mercado de Contrato</t>
  </si>
  <si>
    <t>Superavit No Realizado por ajuste a Valor de Mercado</t>
  </si>
  <si>
    <t>Superavit No Realizado por diferencial Cambiario</t>
  </si>
  <si>
    <t>Otros Activos</t>
  </si>
  <si>
    <t>TOTAL PATRIMONIO</t>
  </si>
  <si>
    <t>TOTAL PASIVO Y PATRIMONIO</t>
  </si>
  <si>
    <t>TOTAL ACTIVO</t>
  </si>
  <si>
    <t>CUENTAS CONTINGENTES AGREEDORAS</t>
  </si>
  <si>
    <t>Responsabilidades por Financiamiento de Reporto</t>
  </si>
  <si>
    <t>Cuentas Contingentes Deudoras</t>
  </si>
  <si>
    <t>Responsabilidades por Operaciones Spot, Foward y Futuros</t>
  </si>
  <si>
    <t>Derechos por Financiamiento de Reporto</t>
  </si>
  <si>
    <t>Responsabilidades por Otras Operaciones Contingentes</t>
  </si>
  <si>
    <t>Derechos por Operaciones Spot, Forward y Futuros</t>
  </si>
  <si>
    <t>TOTAL CUENTAS CONTINGENTES ACREEDORAS</t>
  </si>
  <si>
    <t>Derechos por Otras Operaciones Contingentes</t>
  </si>
  <si>
    <t>ENCARGOS DE CONFIANZA</t>
  </si>
  <si>
    <t>Administración de Cartera</t>
  </si>
  <si>
    <t>TOTAL CUENTAS CONTINGENTES DEUDORAS</t>
  </si>
  <si>
    <t>Custodia</t>
  </si>
  <si>
    <t>OTRAS CUENTAS DE ORDEN DEUDORAS</t>
  </si>
  <si>
    <t>TOTAL ENCARGOS DE CONFIANZA</t>
  </si>
  <si>
    <t>TOTAL OTRAS CUENTAS DE ORDEN ACREEDORAS</t>
  </si>
  <si>
    <t>ESTADO DE RESULTADOS DESDE 01/07/2022 AL 31/08/2022</t>
  </si>
  <si>
    <t>INGRESOS FINANCIEROS</t>
  </si>
  <si>
    <t>HONORARIOS, COMISIONES Y OTROS INGRESOS</t>
  </si>
  <si>
    <t>Rendimientos por Inversiones Clasificadas en el Portafolio para Comercializar "T"</t>
  </si>
  <si>
    <t>Honorarios y comisiones</t>
  </si>
  <si>
    <t>Rendimientos por Inversiones Clasificadas en el Portafolio "PIC"</t>
  </si>
  <si>
    <t>Resultado por ajuste a Valor Mercado de las Inv. Clasificadas en el Portafolio Com. "T"</t>
  </si>
  <si>
    <t>Rendimientos por Inversiones Clasificadas en el Portafolio "I"</t>
  </si>
  <si>
    <t>Diferencias en Cambio</t>
  </si>
  <si>
    <t>Dividendos por Acciones Clasificadas en el Portafolio para Comercializar Acciones</t>
  </si>
  <si>
    <t>Perdida (Ganancia) en Venta de Inversiones en Títulos Valores</t>
  </si>
  <si>
    <t>Rendimientos por Financiamiento de Margen</t>
  </si>
  <si>
    <t>Otros Ingresos</t>
  </si>
  <si>
    <t>Rendimientos por Financiamiento por Reporto</t>
  </si>
  <si>
    <t>TOTAL HONORARIOS, COMISIONES Y OTROS INGRESOS</t>
  </si>
  <si>
    <t>Rendimientos por Activos Indexados a Titulos Valores</t>
  </si>
  <si>
    <t>RESULTADO EN OPERACIÓN FINANCIERA</t>
  </si>
  <si>
    <t>Rendimientos por Otros activos Financieros Directos</t>
  </si>
  <si>
    <t>GASTOS OPERATIVOS</t>
  </si>
  <si>
    <t>Rendimientos por Inversiones en Depositos y Colocaciones Bancarias</t>
  </si>
  <si>
    <t>Salarios y sueldos</t>
  </si>
  <si>
    <t>TOTAL INGRESOS FINANCIEROS</t>
  </si>
  <si>
    <t>Dep., Gtos de Bienes de Uso y amortización de Intangibles</t>
  </si>
  <si>
    <t>Otros Gastos</t>
  </si>
  <si>
    <t>GASTOS FINANCIEROS</t>
  </si>
  <si>
    <t>TOTAL GASTOS OPERATIVOS</t>
  </si>
  <si>
    <t>Intereses por Obligaciones por Operaciones de Reporto</t>
  </si>
  <si>
    <t>RESULTADO EN OPERACIONES ANTES DEL IMPUESTO SOBRE LA RENTA</t>
  </si>
  <si>
    <t>Intereses por Pasivos Financieros Indexados a Titulos Valores</t>
  </si>
  <si>
    <t>Intereses por Préstamos por Financiamiento de Margen</t>
  </si>
  <si>
    <t>IMPUESTO SOBRE LA RENTA</t>
  </si>
  <si>
    <t>Intereses por Obligaciones por Financiamiento con Bancos</t>
  </si>
  <si>
    <t>Intereses por Títulos Valores Emitidos por la Institución</t>
  </si>
  <si>
    <t>RESULTADO NETO DEL EJERCICIO</t>
  </si>
  <si>
    <t>Intereses por Otros Pasivos Financieros Directos</t>
  </si>
  <si>
    <t>TOTAL GASTOS FINANCIEROS</t>
  </si>
  <si>
    <t>MARGEN FINANCIERO BRUTO</t>
  </si>
  <si>
    <t>Ingresos por diferencial cambiario</t>
  </si>
  <si>
    <t>Ingresos por Dividendos Acción B.V.C.</t>
  </si>
  <si>
    <t>Gastos por Provisiones y Desvalorización de Activos Financieros</t>
  </si>
  <si>
    <t>MARGEN FINANCIERO NETO</t>
  </si>
  <si>
    <t>INDICADORES</t>
  </si>
  <si>
    <t>Determinado</t>
  </si>
  <si>
    <t>%</t>
  </si>
  <si>
    <t>Patrimonio Primario Nivel 1</t>
  </si>
  <si>
    <t>Activos y Operaciones Ponderadas</t>
  </si>
  <si>
    <t>Patrimonio y Garantias de Riesgo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</si>
</sst>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u/>
      <sz val="10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1" fillId="0" borderId="0" xfId="1" applyAlignment="1">
      <alignment horizontal="right"/>
    </xf>
    <xf numFmtId="0" fontId="2" fillId="0" borderId="0" xfId="1" applyFont="1"/>
    <xf numFmtId="4" fontId="1" fillId="0" borderId="0" xfId="1" applyNumberFormat="1"/>
    <xf numFmtId="4" fontId="2" fillId="0" borderId="0" xfId="1" applyNumberFormat="1" applyFont="1" applyAlignment="1">
      <alignment horizontal="right"/>
    </xf>
    <xf numFmtId="4" fontId="2" fillId="0" borderId="0" xfId="1" applyNumberFormat="1" applyFont="1"/>
    <xf numFmtId="0" fontId="3" fillId="0" borderId="0" xfId="1" applyFont="1"/>
    <xf numFmtId="4" fontId="1" fillId="0" borderId="0" xfId="1" applyNumberFormat="1" applyAlignment="1">
      <alignment horizontal="right"/>
    </xf>
    <xf numFmtId="2" fontId="1" fillId="0" borderId="0" xfId="1" applyNumberFormat="1" applyAlignment="1">
      <alignment horizontal="right"/>
    </xf>
    <xf numFmtId="0" fontId="4" fillId="0" borderId="0" xfId="1" applyFont="1"/>
    <xf numFmtId="0" fontId="5" fillId="0" borderId="0" xfId="1" applyFont="1"/>
    <xf numFmtId="39" fontId="1" fillId="0" borderId="0" xfId="1" applyNumberFormat="1" applyAlignment="1">
      <alignment horizontal="right"/>
    </xf>
    <xf numFmtId="39" fontId="2" fillId="0" borderId="0" xfId="1" applyNumberFormat="1" applyFont="1" applyAlignment="1">
      <alignment horizontal="right"/>
    </xf>
    <xf numFmtId="4" fontId="2" fillId="0" borderId="1" xfId="1" applyNumberFormat="1" applyFont="1" applyBorder="1"/>
    <xf numFmtId="39" fontId="1" fillId="0" borderId="0" xfId="1" applyNumberFormat="1"/>
    <xf numFmtId="4" fontId="2" fillId="0" borderId="1" xfId="1" applyNumberFormat="1" applyFont="1" applyBorder="1" applyAlignment="1">
      <alignment horizontal="right"/>
    </xf>
    <xf numFmtId="4" fontId="2" fillId="0" borderId="2" xfId="1" applyNumberFormat="1" applyFont="1" applyBorder="1"/>
    <xf numFmtId="39" fontId="2" fillId="0" borderId="0" xfId="1" applyNumberFormat="1" applyFont="1"/>
    <xf numFmtId="39" fontId="6" fillId="0" borderId="0" xfId="1" applyNumberFormat="1" applyFont="1"/>
    <xf numFmtId="4" fontId="6" fillId="0" borderId="0" xfId="1" applyNumberFormat="1" applyFont="1"/>
    <xf numFmtId="0" fontId="7" fillId="0" borderId="3" xfId="1" applyFont="1" applyBorder="1"/>
    <xf numFmtId="0" fontId="7" fillId="0" borderId="4" xfId="1" applyFont="1" applyBorder="1" applyAlignment="1">
      <alignment horizontal="center"/>
    </xf>
    <xf numFmtId="0" fontId="7" fillId="0" borderId="5" xfId="1" applyFont="1" applyBorder="1" applyAlignment="1">
      <alignment horizontal="center"/>
    </xf>
    <xf numFmtId="0" fontId="7" fillId="0" borderId="6" xfId="1" applyFont="1" applyBorder="1" applyAlignment="1">
      <alignment horizontal="center"/>
    </xf>
    <xf numFmtId="0" fontId="7" fillId="0" borderId="7" xfId="1" applyFont="1" applyBorder="1"/>
    <xf numFmtId="0" fontId="7" fillId="0" borderId="0" xfId="1" applyFont="1"/>
    <xf numFmtId="0" fontId="1" fillId="0" borderId="7" xfId="1" applyBorder="1"/>
    <xf numFmtId="4" fontId="7" fillId="0" borderId="0" xfId="1" applyNumberFormat="1" applyFont="1" applyAlignment="1">
      <alignment horizontal="center"/>
    </xf>
    <xf numFmtId="0" fontId="4" fillId="0" borderId="3" xfId="1" applyFont="1" applyBorder="1"/>
    <xf numFmtId="0" fontId="7" fillId="0" borderId="7" xfId="1" applyFont="1" applyBorder="1" applyAlignment="1">
      <alignment horizontal="center"/>
    </xf>
    <xf numFmtId="0" fontId="7" fillId="0" borderId="0" xfId="1" applyFont="1" applyAlignment="1">
      <alignment horizontal="center"/>
    </xf>
    <xf numFmtId="0" fontId="4" fillId="0" borderId="8" xfId="1" applyFont="1" applyBorder="1"/>
    <xf numFmtId="0" fontId="1" fillId="0" borderId="8" xfId="1" applyBorder="1"/>
    <xf numFmtId="4" fontId="4" fillId="0" borderId="9" xfId="0" applyNumberFormat="1" applyFont="1" applyBorder="1"/>
    <xf numFmtId="4" fontId="7" fillId="0" borderId="9" xfId="1" applyNumberFormat="1" applyFont="1" applyBorder="1" applyAlignment="1">
      <alignment horizontal="center" vertical="center"/>
    </xf>
    <xf numFmtId="4" fontId="4" fillId="0" borderId="0" xfId="1" applyNumberFormat="1" applyFont="1"/>
    <xf numFmtId="4" fontId="4" fillId="0" borderId="8" xfId="1" applyNumberFormat="1" applyFont="1" applyBorder="1"/>
    <xf numFmtId="4" fontId="7" fillId="0" borderId="9" xfId="1" applyNumberFormat="1" applyFont="1" applyBorder="1" applyAlignment="1">
      <alignment horizontal="center"/>
    </xf>
    <xf numFmtId="4" fontId="7" fillId="0" borderId="7" xfId="1" applyNumberFormat="1" applyFont="1" applyBorder="1" applyAlignment="1">
      <alignment horizontal="center"/>
    </xf>
    <xf numFmtId="0" fontId="1" fillId="0" borderId="3" xfId="1" applyBorder="1"/>
    <xf numFmtId="0" fontId="1" fillId="0" borderId="10" xfId="1" applyBorder="1"/>
    <xf numFmtId="0" fontId="4" fillId="0" borderId="1" xfId="1" applyFont="1" applyBorder="1"/>
    <xf numFmtId="0" fontId="1" fillId="0" borderId="1" xfId="1" applyBorder="1"/>
    <xf numFmtId="4" fontId="4" fillId="0" borderId="1" xfId="1" applyNumberFormat="1" applyFont="1" applyBorder="1"/>
    <xf numFmtId="0" fontId="1" fillId="0" borderId="11" xfId="1" applyBorder="1"/>
  </cellXfs>
  <cellStyles count="2">
    <cellStyle name="Normal" xfId="0" builtinId="0"/>
    <cellStyle name="Normal 89" xfId="1" xr:uid="{50993A60-27E0-43A5-8894-15C48852B3D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323850</xdr:colOff>
      <xdr:row>5</xdr:row>
      <xdr:rowOff>76200</xdr:rowOff>
    </xdr:to>
    <xdr:pic>
      <xdr:nvPicPr>
        <xdr:cNvPr id="2" name="Imagen 2" descr="Logo Firma Proinversion">
          <a:extLst>
            <a:ext uri="{FF2B5EF4-FFF2-40B4-BE49-F238E27FC236}">
              <a16:creationId xmlns:a16="http://schemas.microsoft.com/office/drawing/2014/main" id="{156219A7-9987-4B5D-81AD-12137B6DC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92417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OS%20FINANCIEROS%20AGOSTO%20%20202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ROINVERSION%20SC/2020/Mayo%202020/Definitivo/ESTADOS%20FINANCIEROS%20JUNIO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BLICACION "/>
      <sheetName val="BG"/>
      <sheetName val="GYP"/>
      <sheetName val="MP  "/>
    </sheetNames>
    <sheetDataSet>
      <sheetData sheetId="0"/>
      <sheetData sheetId="1">
        <row r="14">
          <cell r="D14">
            <v>0</v>
          </cell>
        </row>
        <row r="15">
          <cell r="D15">
            <v>37059.980000000003</v>
          </cell>
        </row>
        <row r="16">
          <cell r="D16">
            <v>749522.12</v>
          </cell>
        </row>
        <row r="17">
          <cell r="D17">
            <v>0</v>
          </cell>
        </row>
        <row r="21">
          <cell r="D21">
            <v>0</v>
          </cell>
        </row>
        <row r="24">
          <cell r="D24">
            <v>0</v>
          </cell>
        </row>
        <row r="36">
          <cell r="D36">
            <v>0</v>
          </cell>
        </row>
        <row r="42">
          <cell r="D42">
            <v>30030.477999999999</v>
          </cell>
        </row>
        <row r="48">
          <cell r="D48">
            <v>10169.66</v>
          </cell>
        </row>
        <row r="59">
          <cell r="D59">
            <v>5252.31</v>
          </cell>
        </row>
        <row r="92">
          <cell r="D92">
            <v>0</v>
          </cell>
        </row>
        <row r="96">
          <cell r="D96">
            <v>-18049.53</v>
          </cell>
        </row>
        <row r="98">
          <cell r="D98">
            <v>0</v>
          </cell>
        </row>
        <row r="106">
          <cell r="D106">
            <v>-85512.84</v>
          </cell>
        </row>
        <row r="115">
          <cell r="D115">
            <v>-5000</v>
          </cell>
        </row>
        <row r="119">
          <cell r="D119">
            <v>-218.12</v>
          </cell>
        </row>
        <row r="121">
          <cell r="D121">
            <v>-898.57</v>
          </cell>
        </row>
        <row r="127">
          <cell r="D127">
            <v>-749157.86</v>
          </cell>
        </row>
      </sheetData>
      <sheetData sheetId="2">
        <row r="19">
          <cell r="F19">
            <v>0</v>
          </cell>
        </row>
        <row r="35">
          <cell r="F35">
            <v>0</v>
          </cell>
        </row>
        <row r="40">
          <cell r="F40">
            <v>7321.2800000000007</v>
          </cell>
        </row>
        <row r="42">
          <cell r="F42">
            <v>0</v>
          </cell>
        </row>
        <row r="44">
          <cell r="F44">
            <v>0</v>
          </cell>
        </row>
        <row r="50">
          <cell r="F50">
            <v>8110.92</v>
          </cell>
        </row>
        <row r="51">
          <cell r="F51">
            <v>2807.46</v>
          </cell>
        </row>
        <row r="52">
          <cell r="F52">
            <v>13815.02</v>
          </cell>
        </row>
        <row r="57">
          <cell r="F57">
            <v>0</v>
          </cell>
        </row>
        <row r="59">
          <cell r="F59">
            <v>32054.68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BLICACION "/>
      <sheetName val="BG"/>
      <sheetName val="GYP"/>
      <sheetName val="MP "/>
    </sheetNames>
    <sheetDataSet>
      <sheetData sheetId="0"/>
      <sheetData sheetId="1">
        <row r="20">
          <cell r="D20">
            <v>0</v>
          </cell>
        </row>
        <row r="22">
          <cell r="D22">
            <v>0</v>
          </cell>
        </row>
        <row r="23">
          <cell r="D23">
            <v>0</v>
          </cell>
        </row>
        <row r="25">
          <cell r="D25">
            <v>0</v>
          </cell>
        </row>
        <row r="32">
          <cell r="D32">
            <v>0</v>
          </cell>
        </row>
        <row r="33">
          <cell r="D33">
            <v>0</v>
          </cell>
        </row>
        <row r="37">
          <cell r="D37">
            <v>0</v>
          </cell>
        </row>
        <row r="39">
          <cell r="D39">
            <v>0</v>
          </cell>
        </row>
        <row r="67">
          <cell r="D67">
            <v>0</v>
          </cell>
        </row>
        <row r="68">
          <cell r="D68">
            <v>0</v>
          </cell>
        </row>
        <row r="69">
          <cell r="D69">
            <v>0</v>
          </cell>
        </row>
        <row r="70">
          <cell r="D70">
            <v>0</v>
          </cell>
        </row>
        <row r="122">
          <cell r="D122">
            <v>0</v>
          </cell>
        </row>
        <row r="136">
          <cell r="D136">
            <v>0</v>
          </cell>
        </row>
      </sheetData>
      <sheetData sheetId="2">
        <row r="12">
          <cell r="F12">
            <v>0</v>
          </cell>
        </row>
        <row r="41">
          <cell r="F41">
            <v>0</v>
          </cell>
        </row>
        <row r="43">
          <cell r="F43">
            <v>0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0FD6CD-1917-4B93-80F5-36B54AF344C5}">
  <sheetPr>
    <pageSetUpPr fitToPage="1"/>
  </sheetPr>
  <dimension ref="A3:S113"/>
  <sheetViews>
    <sheetView tabSelected="1" topLeftCell="M39" zoomScale="110" zoomScaleNormal="110" workbookViewId="0">
      <selection activeCell="T43" sqref="T43"/>
    </sheetView>
  </sheetViews>
  <sheetFormatPr baseColWidth="10" defaultRowHeight="12.75" x14ac:dyDescent="0.2"/>
  <cols>
    <col min="1" max="1" width="11.42578125" style="1"/>
    <col min="2" max="2" width="12.28515625" style="1" customWidth="1"/>
    <col min="3" max="3" width="15.28515625" style="1" bestFit="1" customWidth="1"/>
    <col min="4" max="4" width="11.42578125" style="1"/>
    <col min="5" max="5" width="19.7109375" style="1" customWidth="1"/>
    <col min="6" max="6" width="18.7109375" style="1" customWidth="1"/>
    <col min="7" max="7" width="18" style="1" customWidth="1"/>
    <col min="8" max="8" width="3.7109375" style="1" customWidth="1"/>
    <col min="9" max="9" width="15.85546875" style="1" bestFit="1" customWidth="1"/>
    <col min="10" max="10" width="13.28515625" style="1" customWidth="1"/>
    <col min="11" max="11" width="12.85546875" style="1" bestFit="1" customWidth="1"/>
    <col min="12" max="12" width="14.42578125" style="1" bestFit="1" customWidth="1"/>
    <col min="13" max="13" width="23.5703125" style="1" customWidth="1"/>
    <col min="14" max="14" width="11.7109375" style="1" bestFit="1" customWidth="1"/>
    <col min="15" max="15" width="18.28515625" style="1" bestFit="1" customWidth="1"/>
    <col min="16" max="16" width="17.7109375" style="1" bestFit="1" customWidth="1"/>
    <col min="17" max="257" width="11.42578125" style="1"/>
    <col min="258" max="258" width="12.28515625" style="1" customWidth="1"/>
    <col min="259" max="259" width="15.28515625" style="1" bestFit="1" customWidth="1"/>
    <col min="260" max="260" width="11.42578125" style="1"/>
    <col min="261" max="261" width="19.7109375" style="1" customWidth="1"/>
    <col min="262" max="262" width="18.7109375" style="1" customWidth="1"/>
    <col min="263" max="263" width="18" style="1" customWidth="1"/>
    <col min="264" max="264" width="3.7109375" style="1" customWidth="1"/>
    <col min="265" max="265" width="15.85546875" style="1" bestFit="1" customWidth="1"/>
    <col min="266" max="266" width="13.28515625" style="1" customWidth="1"/>
    <col min="267" max="267" width="12.85546875" style="1" bestFit="1" customWidth="1"/>
    <col min="268" max="268" width="14.42578125" style="1" bestFit="1" customWidth="1"/>
    <col min="269" max="269" width="23.5703125" style="1" customWidth="1"/>
    <col min="270" max="270" width="11.7109375" style="1" bestFit="1" customWidth="1"/>
    <col min="271" max="271" width="18.28515625" style="1" bestFit="1" customWidth="1"/>
    <col min="272" max="272" width="17.7109375" style="1" bestFit="1" customWidth="1"/>
    <col min="273" max="513" width="11.42578125" style="1"/>
    <col min="514" max="514" width="12.28515625" style="1" customWidth="1"/>
    <col min="515" max="515" width="15.28515625" style="1" bestFit="1" customWidth="1"/>
    <col min="516" max="516" width="11.42578125" style="1"/>
    <col min="517" max="517" width="19.7109375" style="1" customWidth="1"/>
    <col min="518" max="518" width="18.7109375" style="1" customWidth="1"/>
    <col min="519" max="519" width="18" style="1" customWidth="1"/>
    <col min="520" max="520" width="3.7109375" style="1" customWidth="1"/>
    <col min="521" max="521" width="15.85546875" style="1" bestFit="1" customWidth="1"/>
    <col min="522" max="522" width="13.28515625" style="1" customWidth="1"/>
    <col min="523" max="523" width="12.85546875" style="1" bestFit="1" customWidth="1"/>
    <col min="524" max="524" width="14.42578125" style="1" bestFit="1" customWidth="1"/>
    <col min="525" max="525" width="23.5703125" style="1" customWidth="1"/>
    <col min="526" max="526" width="11.7109375" style="1" bestFit="1" customWidth="1"/>
    <col min="527" max="527" width="18.28515625" style="1" bestFit="1" customWidth="1"/>
    <col min="528" max="528" width="17.7109375" style="1" bestFit="1" customWidth="1"/>
    <col min="529" max="769" width="11.42578125" style="1"/>
    <col min="770" max="770" width="12.28515625" style="1" customWidth="1"/>
    <col min="771" max="771" width="15.28515625" style="1" bestFit="1" customWidth="1"/>
    <col min="772" max="772" width="11.42578125" style="1"/>
    <col min="773" max="773" width="19.7109375" style="1" customWidth="1"/>
    <col min="774" max="774" width="18.7109375" style="1" customWidth="1"/>
    <col min="775" max="775" width="18" style="1" customWidth="1"/>
    <col min="776" max="776" width="3.7109375" style="1" customWidth="1"/>
    <col min="777" max="777" width="15.85546875" style="1" bestFit="1" customWidth="1"/>
    <col min="778" max="778" width="13.28515625" style="1" customWidth="1"/>
    <col min="779" max="779" width="12.85546875" style="1" bestFit="1" customWidth="1"/>
    <col min="780" max="780" width="14.42578125" style="1" bestFit="1" customWidth="1"/>
    <col min="781" max="781" width="23.5703125" style="1" customWidth="1"/>
    <col min="782" max="782" width="11.7109375" style="1" bestFit="1" customWidth="1"/>
    <col min="783" max="783" width="18.28515625" style="1" bestFit="1" customWidth="1"/>
    <col min="784" max="784" width="17.7109375" style="1" bestFit="1" customWidth="1"/>
    <col min="785" max="1025" width="11.42578125" style="1"/>
    <col min="1026" max="1026" width="12.28515625" style="1" customWidth="1"/>
    <col min="1027" max="1027" width="15.28515625" style="1" bestFit="1" customWidth="1"/>
    <col min="1028" max="1028" width="11.42578125" style="1"/>
    <col min="1029" max="1029" width="19.7109375" style="1" customWidth="1"/>
    <col min="1030" max="1030" width="18.7109375" style="1" customWidth="1"/>
    <col min="1031" max="1031" width="18" style="1" customWidth="1"/>
    <col min="1032" max="1032" width="3.7109375" style="1" customWidth="1"/>
    <col min="1033" max="1033" width="15.85546875" style="1" bestFit="1" customWidth="1"/>
    <col min="1034" max="1034" width="13.28515625" style="1" customWidth="1"/>
    <col min="1035" max="1035" width="12.85546875" style="1" bestFit="1" customWidth="1"/>
    <col min="1036" max="1036" width="14.42578125" style="1" bestFit="1" customWidth="1"/>
    <col min="1037" max="1037" width="23.5703125" style="1" customWidth="1"/>
    <col min="1038" max="1038" width="11.7109375" style="1" bestFit="1" customWidth="1"/>
    <col min="1039" max="1039" width="18.28515625" style="1" bestFit="1" customWidth="1"/>
    <col min="1040" max="1040" width="17.7109375" style="1" bestFit="1" customWidth="1"/>
    <col min="1041" max="1281" width="11.42578125" style="1"/>
    <col min="1282" max="1282" width="12.28515625" style="1" customWidth="1"/>
    <col min="1283" max="1283" width="15.28515625" style="1" bestFit="1" customWidth="1"/>
    <col min="1284" max="1284" width="11.42578125" style="1"/>
    <col min="1285" max="1285" width="19.7109375" style="1" customWidth="1"/>
    <col min="1286" max="1286" width="18.7109375" style="1" customWidth="1"/>
    <col min="1287" max="1287" width="18" style="1" customWidth="1"/>
    <col min="1288" max="1288" width="3.7109375" style="1" customWidth="1"/>
    <col min="1289" max="1289" width="15.85546875" style="1" bestFit="1" customWidth="1"/>
    <col min="1290" max="1290" width="13.28515625" style="1" customWidth="1"/>
    <col min="1291" max="1291" width="12.85546875" style="1" bestFit="1" customWidth="1"/>
    <col min="1292" max="1292" width="14.42578125" style="1" bestFit="1" customWidth="1"/>
    <col min="1293" max="1293" width="23.5703125" style="1" customWidth="1"/>
    <col min="1294" max="1294" width="11.7109375" style="1" bestFit="1" customWidth="1"/>
    <col min="1295" max="1295" width="18.28515625" style="1" bestFit="1" customWidth="1"/>
    <col min="1296" max="1296" width="17.7109375" style="1" bestFit="1" customWidth="1"/>
    <col min="1297" max="1537" width="11.42578125" style="1"/>
    <col min="1538" max="1538" width="12.28515625" style="1" customWidth="1"/>
    <col min="1539" max="1539" width="15.28515625" style="1" bestFit="1" customWidth="1"/>
    <col min="1540" max="1540" width="11.42578125" style="1"/>
    <col min="1541" max="1541" width="19.7109375" style="1" customWidth="1"/>
    <col min="1542" max="1542" width="18.7109375" style="1" customWidth="1"/>
    <col min="1543" max="1543" width="18" style="1" customWidth="1"/>
    <col min="1544" max="1544" width="3.7109375" style="1" customWidth="1"/>
    <col min="1545" max="1545" width="15.85546875" style="1" bestFit="1" customWidth="1"/>
    <col min="1546" max="1546" width="13.28515625" style="1" customWidth="1"/>
    <col min="1547" max="1547" width="12.85546875" style="1" bestFit="1" customWidth="1"/>
    <col min="1548" max="1548" width="14.42578125" style="1" bestFit="1" customWidth="1"/>
    <col min="1549" max="1549" width="23.5703125" style="1" customWidth="1"/>
    <col min="1550" max="1550" width="11.7109375" style="1" bestFit="1" customWidth="1"/>
    <col min="1551" max="1551" width="18.28515625" style="1" bestFit="1" customWidth="1"/>
    <col min="1552" max="1552" width="17.7109375" style="1" bestFit="1" customWidth="1"/>
    <col min="1553" max="1793" width="11.42578125" style="1"/>
    <col min="1794" max="1794" width="12.28515625" style="1" customWidth="1"/>
    <col min="1795" max="1795" width="15.28515625" style="1" bestFit="1" customWidth="1"/>
    <col min="1796" max="1796" width="11.42578125" style="1"/>
    <col min="1797" max="1797" width="19.7109375" style="1" customWidth="1"/>
    <col min="1798" max="1798" width="18.7109375" style="1" customWidth="1"/>
    <col min="1799" max="1799" width="18" style="1" customWidth="1"/>
    <col min="1800" max="1800" width="3.7109375" style="1" customWidth="1"/>
    <col min="1801" max="1801" width="15.85546875" style="1" bestFit="1" customWidth="1"/>
    <col min="1802" max="1802" width="13.28515625" style="1" customWidth="1"/>
    <col min="1803" max="1803" width="12.85546875" style="1" bestFit="1" customWidth="1"/>
    <col min="1804" max="1804" width="14.42578125" style="1" bestFit="1" customWidth="1"/>
    <col min="1805" max="1805" width="23.5703125" style="1" customWidth="1"/>
    <col min="1806" max="1806" width="11.7109375" style="1" bestFit="1" customWidth="1"/>
    <col min="1807" max="1807" width="18.28515625" style="1" bestFit="1" customWidth="1"/>
    <col min="1808" max="1808" width="17.7109375" style="1" bestFit="1" customWidth="1"/>
    <col min="1809" max="2049" width="11.42578125" style="1"/>
    <col min="2050" max="2050" width="12.28515625" style="1" customWidth="1"/>
    <col min="2051" max="2051" width="15.28515625" style="1" bestFit="1" customWidth="1"/>
    <col min="2052" max="2052" width="11.42578125" style="1"/>
    <col min="2053" max="2053" width="19.7109375" style="1" customWidth="1"/>
    <col min="2054" max="2054" width="18.7109375" style="1" customWidth="1"/>
    <col min="2055" max="2055" width="18" style="1" customWidth="1"/>
    <col min="2056" max="2056" width="3.7109375" style="1" customWidth="1"/>
    <col min="2057" max="2057" width="15.85546875" style="1" bestFit="1" customWidth="1"/>
    <col min="2058" max="2058" width="13.28515625" style="1" customWidth="1"/>
    <col min="2059" max="2059" width="12.85546875" style="1" bestFit="1" customWidth="1"/>
    <col min="2060" max="2060" width="14.42578125" style="1" bestFit="1" customWidth="1"/>
    <col min="2061" max="2061" width="23.5703125" style="1" customWidth="1"/>
    <col min="2062" max="2062" width="11.7109375" style="1" bestFit="1" customWidth="1"/>
    <col min="2063" max="2063" width="18.28515625" style="1" bestFit="1" customWidth="1"/>
    <col min="2064" max="2064" width="17.7109375" style="1" bestFit="1" customWidth="1"/>
    <col min="2065" max="2305" width="11.42578125" style="1"/>
    <col min="2306" max="2306" width="12.28515625" style="1" customWidth="1"/>
    <col min="2307" max="2307" width="15.28515625" style="1" bestFit="1" customWidth="1"/>
    <col min="2308" max="2308" width="11.42578125" style="1"/>
    <col min="2309" max="2309" width="19.7109375" style="1" customWidth="1"/>
    <col min="2310" max="2310" width="18.7109375" style="1" customWidth="1"/>
    <col min="2311" max="2311" width="18" style="1" customWidth="1"/>
    <col min="2312" max="2312" width="3.7109375" style="1" customWidth="1"/>
    <col min="2313" max="2313" width="15.85546875" style="1" bestFit="1" customWidth="1"/>
    <col min="2314" max="2314" width="13.28515625" style="1" customWidth="1"/>
    <col min="2315" max="2315" width="12.85546875" style="1" bestFit="1" customWidth="1"/>
    <col min="2316" max="2316" width="14.42578125" style="1" bestFit="1" customWidth="1"/>
    <col min="2317" max="2317" width="23.5703125" style="1" customWidth="1"/>
    <col min="2318" max="2318" width="11.7109375" style="1" bestFit="1" customWidth="1"/>
    <col min="2319" max="2319" width="18.28515625" style="1" bestFit="1" customWidth="1"/>
    <col min="2320" max="2320" width="17.7109375" style="1" bestFit="1" customWidth="1"/>
    <col min="2321" max="2561" width="11.42578125" style="1"/>
    <col min="2562" max="2562" width="12.28515625" style="1" customWidth="1"/>
    <col min="2563" max="2563" width="15.28515625" style="1" bestFit="1" customWidth="1"/>
    <col min="2564" max="2564" width="11.42578125" style="1"/>
    <col min="2565" max="2565" width="19.7109375" style="1" customWidth="1"/>
    <col min="2566" max="2566" width="18.7109375" style="1" customWidth="1"/>
    <col min="2567" max="2567" width="18" style="1" customWidth="1"/>
    <col min="2568" max="2568" width="3.7109375" style="1" customWidth="1"/>
    <col min="2569" max="2569" width="15.85546875" style="1" bestFit="1" customWidth="1"/>
    <col min="2570" max="2570" width="13.28515625" style="1" customWidth="1"/>
    <col min="2571" max="2571" width="12.85546875" style="1" bestFit="1" customWidth="1"/>
    <col min="2572" max="2572" width="14.42578125" style="1" bestFit="1" customWidth="1"/>
    <col min="2573" max="2573" width="23.5703125" style="1" customWidth="1"/>
    <col min="2574" max="2574" width="11.7109375" style="1" bestFit="1" customWidth="1"/>
    <col min="2575" max="2575" width="18.28515625" style="1" bestFit="1" customWidth="1"/>
    <col min="2576" max="2576" width="17.7109375" style="1" bestFit="1" customWidth="1"/>
    <col min="2577" max="2817" width="11.42578125" style="1"/>
    <col min="2818" max="2818" width="12.28515625" style="1" customWidth="1"/>
    <col min="2819" max="2819" width="15.28515625" style="1" bestFit="1" customWidth="1"/>
    <col min="2820" max="2820" width="11.42578125" style="1"/>
    <col min="2821" max="2821" width="19.7109375" style="1" customWidth="1"/>
    <col min="2822" max="2822" width="18.7109375" style="1" customWidth="1"/>
    <col min="2823" max="2823" width="18" style="1" customWidth="1"/>
    <col min="2824" max="2824" width="3.7109375" style="1" customWidth="1"/>
    <col min="2825" max="2825" width="15.85546875" style="1" bestFit="1" customWidth="1"/>
    <col min="2826" max="2826" width="13.28515625" style="1" customWidth="1"/>
    <col min="2827" max="2827" width="12.85546875" style="1" bestFit="1" customWidth="1"/>
    <col min="2828" max="2828" width="14.42578125" style="1" bestFit="1" customWidth="1"/>
    <col min="2829" max="2829" width="23.5703125" style="1" customWidth="1"/>
    <col min="2830" max="2830" width="11.7109375" style="1" bestFit="1" customWidth="1"/>
    <col min="2831" max="2831" width="18.28515625" style="1" bestFit="1" customWidth="1"/>
    <col min="2832" max="2832" width="17.7109375" style="1" bestFit="1" customWidth="1"/>
    <col min="2833" max="3073" width="11.42578125" style="1"/>
    <col min="3074" max="3074" width="12.28515625" style="1" customWidth="1"/>
    <col min="3075" max="3075" width="15.28515625" style="1" bestFit="1" customWidth="1"/>
    <col min="3076" max="3076" width="11.42578125" style="1"/>
    <col min="3077" max="3077" width="19.7109375" style="1" customWidth="1"/>
    <col min="3078" max="3078" width="18.7109375" style="1" customWidth="1"/>
    <col min="3079" max="3079" width="18" style="1" customWidth="1"/>
    <col min="3080" max="3080" width="3.7109375" style="1" customWidth="1"/>
    <col min="3081" max="3081" width="15.85546875" style="1" bestFit="1" customWidth="1"/>
    <col min="3082" max="3082" width="13.28515625" style="1" customWidth="1"/>
    <col min="3083" max="3083" width="12.85546875" style="1" bestFit="1" customWidth="1"/>
    <col min="3084" max="3084" width="14.42578125" style="1" bestFit="1" customWidth="1"/>
    <col min="3085" max="3085" width="23.5703125" style="1" customWidth="1"/>
    <col min="3086" max="3086" width="11.7109375" style="1" bestFit="1" customWidth="1"/>
    <col min="3087" max="3087" width="18.28515625" style="1" bestFit="1" customWidth="1"/>
    <col min="3088" max="3088" width="17.7109375" style="1" bestFit="1" customWidth="1"/>
    <col min="3089" max="3329" width="11.42578125" style="1"/>
    <col min="3330" max="3330" width="12.28515625" style="1" customWidth="1"/>
    <col min="3331" max="3331" width="15.28515625" style="1" bestFit="1" customWidth="1"/>
    <col min="3332" max="3332" width="11.42578125" style="1"/>
    <col min="3333" max="3333" width="19.7109375" style="1" customWidth="1"/>
    <col min="3334" max="3334" width="18.7109375" style="1" customWidth="1"/>
    <col min="3335" max="3335" width="18" style="1" customWidth="1"/>
    <col min="3336" max="3336" width="3.7109375" style="1" customWidth="1"/>
    <col min="3337" max="3337" width="15.85546875" style="1" bestFit="1" customWidth="1"/>
    <col min="3338" max="3338" width="13.28515625" style="1" customWidth="1"/>
    <col min="3339" max="3339" width="12.85546875" style="1" bestFit="1" customWidth="1"/>
    <col min="3340" max="3340" width="14.42578125" style="1" bestFit="1" customWidth="1"/>
    <col min="3341" max="3341" width="23.5703125" style="1" customWidth="1"/>
    <col min="3342" max="3342" width="11.7109375" style="1" bestFit="1" customWidth="1"/>
    <col min="3343" max="3343" width="18.28515625" style="1" bestFit="1" customWidth="1"/>
    <col min="3344" max="3344" width="17.7109375" style="1" bestFit="1" customWidth="1"/>
    <col min="3345" max="3585" width="11.42578125" style="1"/>
    <col min="3586" max="3586" width="12.28515625" style="1" customWidth="1"/>
    <col min="3587" max="3587" width="15.28515625" style="1" bestFit="1" customWidth="1"/>
    <col min="3588" max="3588" width="11.42578125" style="1"/>
    <col min="3589" max="3589" width="19.7109375" style="1" customWidth="1"/>
    <col min="3590" max="3590" width="18.7109375" style="1" customWidth="1"/>
    <col min="3591" max="3591" width="18" style="1" customWidth="1"/>
    <col min="3592" max="3592" width="3.7109375" style="1" customWidth="1"/>
    <col min="3593" max="3593" width="15.85546875" style="1" bestFit="1" customWidth="1"/>
    <col min="3594" max="3594" width="13.28515625" style="1" customWidth="1"/>
    <col min="3595" max="3595" width="12.85546875" style="1" bestFit="1" customWidth="1"/>
    <col min="3596" max="3596" width="14.42578125" style="1" bestFit="1" customWidth="1"/>
    <col min="3597" max="3597" width="23.5703125" style="1" customWidth="1"/>
    <col min="3598" max="3598" width="11.7109375" style="1" bestFit="1" customWidth="1"/>
    <col min="3599" max="3599" width="18.28515625" style="1" bestFit="1" customWidth="1"/>
    <col min="3600" max="3600" width="17.7109375" style="1" bestFit="1" customWidth="1"/>
    <col min="3601" max="3841" width="11.42578125" style="1"/>
    <col min="3842" max="3842" width="12.28515625" style="1" customWidth="1"/>
    <col min="3843" max="3843" width="15.28515625" style="1" bestFit="1" customWidth="1"/>
    <col min="3844" max="3844" width="11.42578125" style="1"/>
    <col min="3845" max="3845" width="19.7109375" style="1" customWidth="1"/>
    <col min="3846" max="3846" width="18.7109375" style="1" customWidth="1"/>
    <col min="3847" max="3847" width="18" style="1" customWidth="1"/>
    <col min="3848" max="3848" width="3.7109375" style="1" customWidth="1"/>
    <col min="3849" max="3849" width="15.85546875" style="1" bestFit="1" customWidth="1"/>
    <col min="3850" max="3850" width="13.28515625" style="1" customWidth="1"/>
    <col min="3851" max="3851" width="12.85546875" style="1" bestFit="1" customWidth="1"/>
    <col min="3852" max="3852" width="14.42578125" style="1" bestFit="1" customWidth="1"/>
    <col min="3853" max="3853" width="23.5703125" style="1" customWidth="1"/>
    <col min="3854" max="3854" width="11.7109375" style="1" bestFit="1" customWidth="1"/>
    <col min="3855" max="3855" width="18.28515625" style="1" bestFit="1" customWidth="1"/>
    <col min="3856" max="3856" width="17.7109375" style="1" bestFit="1" customWidth="1"/>
    <col min="3857" max="4097" width="11.42578125" style="1"/>
    <col min="4098" max="4098" width="12.28515625" style="1" customWidth="1"/>
    <col min="4099" max="4099" width="15.28515625" style="1" bestFit="1" customWidth="1"/>
    <col min="4100" max="4100" width="11.42578125" style="1"/>
    <col min="4101" max="4101" width="19.7109375" style="1" customWidth="1"/>
    <col min="4102" max="4102" width="18.7109375" style="1" customWidth="1"/>
    <col min="4103" max="4103" width="18" style="1" customWidth="1"/>
    <col min="4104" max="4104" width="3.7109375" style="1" customWidth="1"/>
    <col min="4105" max="4105" width="15.85546875" style="1" bestFit="1" customWidth="1"/>
    <col min="4106" max="4106" width="13.28515625" style="1" customWidth="1"/>
    <col min="4107" max="4107" width="12.85546875" style="1" bestFit="1" customWidth="1"/>
    <col min="4108" max="4108" width="14.42578125" style="1" bestFit="1" customWidth="1"/>
    <col min="4109" max="4109" width="23.5703125" style="1" customWidth="1"/>
    <col min="4110" max="4110" width="11.7109375" style="1" bestFit="1" customWidth="1"/>
    <col min="4111" max="4111" width="18.28515625" style="1" bestFit="1" customWidth="1"/>
    <col min="4112" max="4112" width="17.7109375" style="1" bestFit="1" customWidth="1"/>
    <col min="4113" max="4353" width="11.42578125" style="1"/>
    <col min="4354" max="4354" width="12.28515625" style="1" customWidth="1"/>
    <col min="4355" max="4355" width="15.28515625" style="1" bestFit="1" customWidth="1"/>
    <col min="4356" max="4356" width="11.42578125" style="1"/>
    <col min="4357" max="4357" width="19.7109375" style="1" customWidth="1"/>
    <col min="4358" max="4358" width="18.7109375" style="1" customWidth="1"/>
    <col min="4359" max="4359" width="18" style="1" customWidth="1"/>
    <col min="4360" max="4360" width="3.7109375" style="1" customWidth="1"/>
    <col min="4361" max="4361" width="15.85546875" style="1" bestFit="1" customWidth="1"/>
    <col min="4362" max="4362" width="13.28515625" style="1" customWidth="1"/>
    <col min="4363" max="4363" width="12.85546875" style="1" bestFit="1" customWidth="1"/>
    <col min="4364" max="4364" width="14.42578125" style="1" bestFit="1" customWidth="1"/>
    <col min="4365" max="4365" width="23.5703125" style="1" customWidth="1"/>
    <col min="4366" max="4366" width="11.7109375" style="1" bestFit="1" customWidth="1"/>
    <col min="4367" max="4367" width="18.28515625" style="1" bestFit="1" customWidth="1"/>
    <col min="4368" max="4368" width="17.7109375" style="1" bestFit="1" customWidth="1"/>
    <col min="4369" max="4609" width="11.42578125" style="1"/>
    <col min="4610" max="4610" width="12.28515625" style="1" customWidth="1"/>
    <col min="4611" max="4611" width="15.28515625" style="1" bestFit="1" customWidth="1"/>
    <col min="4612" max="4612" width="11.42578125" style="1"/>
    <col min="4613" max="4613" width="19.7109375" style="1" customWidth="1"/>
    <col min="4614" max="4614" width="18.7109375" style="1" customWidth="1"/>
    <col min="4615" max="4615" width="18" style="1" customWidth="1"/>
    <col min="4616" max="4616" width="3.7109375" style="1" customWidth="1"/>
    <col min="4617" max="4617" width="15.85546875" style="1" bestFit="1" customWidth="1"/>
    <col min="4618" max="4618" width="13.28515625" style="1" customWidth="1"/>
    <col min="4619" max="4619" width="12.85546875" style="1" bestFit="1" customWidth="1"/>
    <col min="4620" max="4620" width="14.42578125" style="1" bestFit="1" customWidth="1"/>
    <col min="4621" max="4621" width="23.5703125" style="1" customWidth="1"/>
    <col min="4622" max="4622" width="11.7109375" style="1" bestFit="1" customWidth="1"/>
    <col min="4623" max="4623" width="18.28515625" style="1" bestFit="1" customWidth="1"/>
    <col min="4624" max="4624" width="17.7109375" style="1" bestFit="1" customWidth="1"/>
    <col min="4625" max="4865" width="11.42578125" style="1"/>
    <col min="4866" max="4866" width="12.28515625" style="1" customWidth="1"/>
    <col min="4867" max="4867" width="15.28515625" style="1" bestFit="1" customWidth="1"/>
    <col min="4868" max="4868" width="11.42578125" style="1"/>
    <col min="4869" max="4869" width="19.7109375" style="1" customWidth="1"/>
    <col min="4870" max="4870" width="18.7109375" style="1" customWidth="1"/>
    <col min="4871" max="4871" width="18" style="1" customWidth="1"/>
    <col min="4872" max="4872" width="3.7109375" style="1" customWidth="1"/>
    <col min="4873" max="4873" width="15.85546875" style="1" bestFit="1" customWidth="1"/>
    <col min="4874" max="4874" width="13.28515625" style="1" customWidth="1"/>
    <col min="4875" max="4875" width="12.85546875" style="1" bestFit="1" customWidth="1"/>
    <col min="4876" max="4876" width="14.42578125" style="1" bestFit="1" customWidth="1"/>
    <col min="4877" max="4877" width="23.5703125" style="1" customWidth="1"/>
    <col min="4878" max="4878" width="11.7109375" style="1" bestFit="1" customWidth="1"/>
    <col min="4879" max="4879" width="18.28515625" style="1" bestFit="1" customWidth="1"/>
    <col min="4880" max="4880" width="17.7109375" style="1" bestFit="1" customWidth="1"/>
    <col min="4881" max="5121" width="11.42578125" style="1"/>
    <col min="5122" max="5122" width="12.28515625" style="1" customWidth="1"/>
    <col min="5123" max="5123" width="15.28515625" style="1" bestFit="1" customWidth="1"/>
    <col min="5124" max="5124" width="11.42578125" style="1"/>
    <col min="5125" max="5125" width="19.7109375" style="1" customWidth="1"/>
    <col min="5126" max="5126" width="18.7109375" style="1" customWidth="1"/>
    <col min="5127" max="5127" width="18" style="1" customWidth="1"/>
    <col min="5128" max="5128" width="3.7109375" style="1" customWidth="1"/>
    <col min="5129" max="5129" width="15.85546875" style="1" bestFit="1" customWidth="1"/>
    <col min="5130" max="5130" width="13.28515625" style="1" customWidth="1"/>
    <col min="5131" max="5131" width="12.85546875" style="1" bestFit="1" customWidth="1"/>
    <col min="5132" max="5132" width="14.42578125" style="1" bestFit="1" customWidth="1"/>
    <col min="5133" max="5133" width="23.5703125" style="1" customWidth="1"/>
    <col min="5134" max="5134" width="11.7109375" style="1" bestFit="1" customWidth="1"/>
    <col min="5135" max="5135" width="18.28515625" style="1" bestFit="1" customWidth="1"/>
    <col min="5136" max="5136" width="17.7109375" style="1" bestFit="1" customWidth="1"/>
    <col min="5137" max="5377" width="11.42578125" style="1"/>
    <col min="5378" max="5378" width="12.28515625" style="1" customWidth="1"/>
    <col min="5379" max="5379" width="15.28515625" style="1" bestFit="1" customWidth="1"/>
    <col min="5380" max="5380" width="11.42578125" style="1"/>
    <col min="5381" max="5381" width="19.7109375" style="1" customWidth="1"/>
    <col min="5382" max="5382" width="18.7109375" style="1" customWidth="1"/>
    <col min="5383" max="5383" width="18" style="1" customWidth="1"/>
    <col min="5384" max="5384" width="3.7109375" style="1" customWidth="1"/>
    <col min="5385" max="5385" width="15.85546875" style="1" bestFit="1" customWidth="1"/>
    <col min="5386" max="5386" width="13.28515625" style="1" customWidth="1"/>
    <col min="5387" max="5387" width="12.85546875" style="1" bestFit="1" customWidth="1"/>
    <col min="5388" max="5388" width="14.42578125" style="1" bestFit="1" customWidth="1"/>
    <col min="5389" max="5389" width="23.5703125" style="1" customWidth="1"/>
    <col min="5390" max="5390" width="11.7109375" style="1" bestFit="1" customWidth="1"/>
    <col min="5391" max="5391" width="18.28515625" style="1" bestFit="1" customWidth="1"/>
    <col min="5392" max="5392" width="17.7109375" style="1" bestFit="1" customWidth="1"/>
    <col min="5393" max="5633" width="11.42578125" style="1"/>
    <col min="5634" max="5634" width="12.28515625" style="1" customWidth="1"/>
    <col min="5635" max="5635" width="15.28515625" style="1" bestFit="1" customWidth="1"/>
    <col min="5636" max="5636" width="11.42578125" style="1"/>
    <col min="5637" max="5637" width="19.7109375" style="1" customWidth="1"/>
    <col min="5638" max="5638" width="18.7109375" style="1" customWidth="1"/>
    <col min="5639" max="5639" width="18" style="1" customWidth="1"/>
    <col min="5640" max="5640" width="3.7109375" style="1" customWidth="1"/>
    <col min="5641" max="5641" width="15.85546875" style="1" bestFit="1" customWidth="1"/>
    <col min="5642" max="5642" width="13.28515625" style="1" customWidth="1"/>
    <col min="5643" max="5643" width="12.85546875" style="1" bestFit="1" customWidth="1"/>
    <col min="5644" max="5644" width="14.42578125" style="1" bestFit="1" customWidth="1"/>
    <col min="5645" max="5645" width="23.5703125" style="1" customWidth="1"/>
    <col min="5646" max="5646" width="11.7109375" style="1" bestFit="1" customWidth="1"/>
    <col min="5647" max="5647" width="18.28515625" style="1" bestFit="1" customWidth="1"/>
    <col min="5648" max="5648" width="17.7109375" style="1" bestFit="1" customWidth="1"/>
    <col min="5649" max="5889" width="11.42578125" style="1"/>
    <col min="5890" max="5890" width="12.28515625" style="1" customWidth="1"/>
    <col min="5891" max="5891" width="15.28515625" style="1" bestFit="1" customWidth="1"/>
    <col min="5892" max="5892" width="11.42578125" style="1"/>
    <col min="5893" max="5893" width="19.7109375" style="1" customWidth="1"/>
    <col min="5894" max="5894" width="18.7109375" style="1" customWidth="1"/>
    <col min="5895" max="5895" width="18" style="1" customWidth="1"/>
    <col min="5896" max="5896" width="3.7109375" style="1" customWidth="1"/>
    <col min="5897" max="5897" width="15.85546875" style="1" bestFit="1" customWidth="1"/>
    <col min="5898" max="5898" width="13.28515625" style="1" customWidth="1"/>
    <col min="5899" max="5899" width="12.85546875" style="1" bestFit="1" customWidth="1"/>
    <col min="5900" max="5900" width="14.42578125" style="1" bestFit="1" customWidth="1"/>
    <col min="5901" max="5901" width="23.5703125" style="1" customWidth="1"/>
    <col min="5902" max="5902" width="11.7109375" style="1" bestFit="1" customWidth="1"/>
    <col min="5903" max="5903" width="18.28515625" style="1" bestFit="1" customWidth="1"/>
    <col min="5904" max="5904" width="17.7109375" style="1" bestFit="1" customWidth="1"/>
    <col min="5905" max="6145" width="11.42578125" style="1"/>
    <col min="6146" max="6146" width="12.28515625" style="1" customWidth="1"/>
    <col min="6147" max="6147" width="15.28515625" style="1" bestFit="1" customWidth="1"/>
    <col min="6148" max="6148" width="11.42578125" style="1"/>
    <col min="6149" max="6149" width="19.7109375" style="1" customWidth="1"/>
    <col min="6150" max="6150" width="18.7109375" style="1" customWidth="1"/>
    <col min="6151" max="6151" width="18" style="1" customWidth="1"/>
    <col min="6152" max="6152" width="3.7109375" style="1" customWidth="1"/>
    <col min="6153" max="6153" width="15.85546875" style="1" bestFit="1" customWidth="1"/>
    <col min="6154" max="6154" width="13.28515625" style="1" customWidth="1"/>
    <col min="6155" max="6155" width="12.85546875" style="1" bestFit="1" customWidth="1"/>
    <col min="6156" max="6156" width="14.42578125" style="1" bestFit="1" customWidth="1"/>
    <col min="6157" max="6157" width="23.5703125" style="1" customWidth="1"/>
    <col min="6158" max="6158" width="11.7109375" style="1" bestFit="1" customWidth="1"/>
    <col min="6159" max="6159" width="18.28515625" style="1" bestFit="1" customWidth="1"/>
    <col min="6160" max="6160" width="17.7109375" style="1" bestFit="1" customWidth="1"/>
    <col min="6161" max="6401" width="11.42578125" style="1"/>
    <col min="6402" max="6402" width="12.28515625" style="1" customWidth="1"/>
    <col min="6403" max="6403" width="15.28515625" style="1" bestFit="1" customWidth="1"/>
    <col min="6404" max="6404" width="11.42578125" style="1"/>
    <col min="6405" max="6405" width="19.7109375" style="1" customWidth="1"/>
    <col min="6406" max="6406" width="18.7109375" style="1" customWidth="1"/>
    <col min="6407" max="6407" width="18" style="1" customWidth="1"/>
    <col min="6408" max="6408" width="3.7109375" style="1" customWidth="1"/>
    <col min="6409" max="6409" width="15.85546875" style="1" bestFit="1" customWidth="1"/>
    <col min="6410" max="6410" width="13.28515625" style="1" customWidth="1"/>
    <col min="6411" max="6411" width="12.85546875" style="1" bestFit="1" customWidth="1"/>
    <col min="6412" max="6412" width="14.42578125" style="1" bestFit="1" customWidth="1"/>
    <col min="6413" max="6413" width="23.5703125" style="1" customWidth="1"/>
    <col min="6414" max="6414" width="11.7109375" style="1" bestFit="1" customWidth="1"/>
    <col min="6415" max="6415" width="18.28515625" style="1" bestFit="1" customWidth="1"/>
    <col min="6416" max="6416" width="17.7109375" style="1" bestFit="1" customWidth="1"/>
    <col min="6417" max="6657" width="11.42578125" style="1"/>
    <col min="6658" max="6658" width="12.28515625" style="1" customWidth="1"/>
    <col min="6659" max="6659" width="15.28515625" style="1" bestFit="1" customWidth="1"/>
    <col min="6660" max="6660" width="11.42578125" style="1"/>
    <col min="6661" max="6661" width="19.7109375" style="1" customWidth="1"/>
    <col min="6662" max="6662" width="18.7109375" style="1" customWidth="1"/>
    <col min="6663" max="6663" width="18" style="1" customWidth="1"/>
    <col min="6664" max="6664" width="3.7109375" style="1" customWidth="1"/>
    <col min="6665" max="6665" width="15.85546875" style="1" bestFit="1" customWidth="1"/>
    <col min="6666" max="6666" width="13.28515625" style="1" customWidth="1"/>
    <col min="6667" max="6667" width="12.85546875" style="1" bestFit="1" customWidth="1"/>
    <col min="6668" max="6668" width="14.42578125" style="1" bestFit="1" customWidth="1"/>
    <col min="6669" max="6669" width="23.5703125" style="1" customWidth="1"/>
    <col min="6670" max="6670" width="11.7109375" style="1" bestFit="1" customWidth="1"/>
    <col min="6671" max="6671" width="18.28515625" style="1" bestFit="1" customWidth="1"/>
    <col min="6672" max="6672" width="17.7109375" style="1" bestFit="1" customWidth="1"/>
    <col min="6673" max="6913" width="11.42578125" style="1"/>
    <col min="6914" max="6914" width="12.28515625" style="1" customWidth="1"/>
    <col min="6915" max="6915" width="15.28515625" style="1" bestFit="1" customWidth="1"/>
    <col min="6916" max="6916" width="11.42578125" style="1"/>
    <col min="6917" max="6917" width="19.7109375" style="1" customWidth="1"/>
    <col min="6918" max="6918" width="18.7109375" style="1" customWidth="1"/>
    <col min="6919" max="6919" width="18" style="1" customWidth="1"/>
    <col min="6920" max="6920" width="3.7109375" style="1" customWidth="1"/>
    <col min="6921" max="6921" width="15.85546875" style="1" bestFit="1" customWidth="1"/>
    <col min="6922" max="6922" width="13.28515625" style="1" customWidth="1"/>
    <col min="6923" max="6923" width="12.85546875" style="1" bestFit="1" customWidth="1"/>
    <col min="6924" max="6924" width="14.42578125" style="1" bestFit="1" customWidth="1"/>
    <col min="6925" max="6925" width="23.5703125" style="1" customWidth="1"/>
    <col min="6926" max="6926" width="11.7109375" style="1" bestFit="1" customWidth="1"/>
    <col min="6927" max="6927" width="18.28515625" style="1" bestFit="1" customWidth="1"/>
    <col min="6928" max="6928" width="17.7109375" style="1" bestFit="1" customWidth="1"/>
    <col min="6929" max="7169" width="11.42578125" style="1"/>
    <col min="7170" max="7170" width="12.28515625" style="1" customWidth="1"/>
    <col min="7171" max="7171" width="15.28515625" style="1" bestFit="1" customWidth="1"/>
    <col min="7172" max="7172" width="11.42578125" style="1"/>
    <col min="7173" max="7173" width="19.7109375" style="1" customWidth="1"/>
    <col min="7174" max="7174" width="18.7109375" style="1" customWidth="1"/>
    <col min="7175" max="7175" width="18" style="1" customWidth="1"/>
    <col min="7176" max="7176" width="3.7109375" style="1" customWidth="1"/>
    <col min="7177" max="7177" width="15.85546875" style="1" bestFit="1" customWidth="1"/>
    <col min="7178" max="7178" width="13.28515625" style="1" customWidth="1"/>
    <col min="7179" max="7179" width="12.85546875" style="1" bestFit="1" customWidth="1"/>
    <col min="7180" max="7180" width="14.42578125" style="1" bestFit="1" customWidth="1"/>
    <col min="7181" max="7181" width="23.5703125" style="1" customWidth="1"/>
    <col min="7182" max="7182" width="11.7109375" style="1" bestFit="1" customWidth="1"/>
    <col min="7183" max="7183" width="18.28515625" style="1" bestFit="1" customWidth="1"/>
    <col min="7184" max="7184" width="17.7109375" style="1" bestFit="1" customWidth="1"/>
    <col min="7185" max="7425" width="11.42578125" style="1"/>
    <col min="7426" max="7426" width="12.28515625" style="1" customWidth="1"/>
    <col min="7427" max="7427" width="15.28515625" style="1" bestFit="1" customWidth="1"/>
    <col min="7428" max="7428" width="11.42578125" style="1"/>
    <col min="7429" max="7429" width="19.7109375" style="1" customWidth="1"/>
    <col min="7430" max="7430" width="18.7109375" style="1" customWidth="1"/>
    <col min="7431" max="7431" width="18" style="1" customWidth="1"/>
    <col min="7432" max="7432" width="3.7109375" style="1" customWidth="1"/>
    <col min="7433" max="7433" width="15.85546875" style="1" bestFit="1" customWidth="1"/>
    <col min="7434" max="7434" width="13.28515625" style="1" customWidth="1"/>
    <col min="7435" max="7435" width="12.85546875" style="1" bestFit="1" customWidth="1"/>
    <col min="7436" max="7436" width="14.42578125" style="1" bestFit="1" customWidth="1"/>
    <col min="7437" max="7437" width="23.5703125" style="1" customWidth="1"/>
    <col min="7438" max="7438" width="11.7109375" style="1" bestFit="1" customWidth="1"/>
    <col min="7439" max="7439" width="18.28515625" style="1" bestFit="1" customWidth="1"/>
    <col min="7440" max="7440" width="17.7109375" style="1" bestFit="1" customWidth="1"/>
    <col min="7441" max="7681" width="11.42578125" style="1"/>
    <col min="7682" max="7682" width="12.28515625" style="1" customWidth="1"/>
    <col min="7683" max="7683" width="15.28515625" style="1" bestFit="1" customWidth="1"/>
    <col min="7684" max="7684" width="11.42578125" style="1"/>
    <col min="7685" max="7685" width="19.7109375" style="1" customWidth="1"/>
    <col min="7686" max="7686" width="18.7109375" style="1" customWidth="1"/>
    <col min="7687" max="7687" width="18" style="1" customWidth="1"/>
    <col min="7688" max="7688" width="3.7109375" style="1" customWidth="1"/>
    <col min="7689" max="7689" width="15.85546875" style="1" bestFit="1" customWidth="1"/>
    <col min="7690" max="7690" width="13.28515625" style="1" customWidth="1"/>
    <col min="7691" max="7691" width="12.85546875" style="1" bestFit="1" customWidth="1"/>
    <col min="7692" max="7692" width="14.42578125" style="1" bestFit="1" customWidth="1"/>
    <col min="7693" max="7693" width="23.5703125" style="1" customWidth="1"/>
    <col min="7694" max="7694" width="11.7109375" style="1" bestFit="1" customWidth="1"/>
    <col min="7695" max="7695" width="18.28515625" style="1" bestFit="1" customWidth="1"/>
    <col min="7696" max="7696" width="17.7109375" style="1" bestFit="1" customWidth="1"/>
    <col min="7697" max="7937" width="11.42578125" style="1"/>
    <col min="7938" max="7938" width="12.28515625" style="1" customWidth="1"/>
    <col min="7939" max="7939" width="15.28515625" style="1" bestFit="1" customWidth="1"/>
    <col min="7940" max="7940" width="11.42578125" style="1"/>
    <col min="7941" max="7941" width="19.7109375" style="1" customWidth="1"/>
    <col min="7942" max="7942" width="18.7109375" style="1" customWidth="1"/>
    <col min="7943" max="7943" width="18" style="1" customWidth="1"/>
    <col min="7944" max="7944" width="3.7109375" style="1" customWidth="1"/>
    <col min="7945" max="7945" width="15.85546875" style="1" bestFit="1" customWidth="1"/>
    <col min="7946" max="7946" width="13.28515625" style="1" customWidth="1"/>
    <col min="7947" max="7947" width="12.85546875" style="1" bestFit="1" customWidth="1"/>
    <col min="7948" max="7948" width="14.42578125" style="1" bestFit="1" customWidth="1"/>
    <col min="7949" max="7949" width="23.5703125" style="1" customWidth="1"/>
    <col min="7950" max="7950" width="11.7109375" style="1" bestFit="1" customWidth="1"/>
    <col min="7951" max="7951" width="18.28515625" style="1" bestFit="1" customWidth="1"/>
    <col min="7952" max="7952" width="17.7109375" style="1" bestFit="1" customWidth="1"/>
    <col min="7953" max="8193" width="11.42578125" style="1"/>
    <col min="8194" max="8194" width="12.28515625" style="1" customWidth="1"/>
    <col min="8195" max="8195" width="15.28515625" style="1" bestFit="1" customWidth="1"/>
    <col min="8196" max="8196" width="11.42578125" style="1"/>
    <col min="8197" max="8197" width="19.7109375" style="1" customWidth="1"/>
    <col min="8198" max="8198" width="18.7109375" style="1" customWidth="1"/>
    <col min="8199" max="8199" width="18" style="1" customWidth="1"/>
    <col min="8200" max="8200" width="3.7109375" style="1" customWidth="1"/>
    <col min="8201" max="8201" width="15.85546875" style="1" bestFit="1" customWidth="1"/>
    <col min="8202" max="8202" width="13.28515625" style="1" customWidth="1"/>
    <col min="8203" max="8203" width="12.85546875" style="1" bestFit="1" customWidth="1"/>
    <col min="8204" max="8204" width="14.42578125" style="1" bestFit="1" customWidth="1"/>
    <col min="8205" max="8205" width="23.5703125" style="1" customWidth="1"/>
    <col min="8206" max="8206" width="11.7109375" style="1" bestFit="1" customWidth="1"/>
    <col min="8207" max="8207" width="18.28515625" style="1" bestFit="1" customWidth="1"/>
    <col min="8208" max="8208" width="17.7109375" style="1" bestFit="1" customWidth="1"/>
    <col min="8209" max="8449" width="11.42578125" style="1"/>
    <col min="8450" max="8450" width="12.28515625" style="1" customWidth="1"/>
    <col min="8451" max="8451" width="15.28515625" style="1" bestFit="1" customWidth="1"/>
    <col min="8452" max="8452" width="11.42578125" style="1"/>
    <col min="8453" max="8453" width="19.7109375" style="1" customWidth="1"/>
    <col min="8454" max="8454" width="18.7109375" style="1" customWidth="1"/>
    <col min="8455" max="8455" width="18" style="1" customWidth="1"/>
    <col min="8456" max="8456" width="3.7109375" style="1" customWidth="1"/>
    <col min="8457" max="8457" width="15.85546875" style="1" bestFit="1" customWidth="1"/>
    <col min="8458" max="8458" width="13.28515625" style="1" customWidth="1"/>
    <col min="8459" max="8459" width="12.85546875" style="1" bestFit="1" customWidth="1"/>
    <col min="8460" max="8460" width="14.42578125" style="1" bestFit="1" customWidth="1"/>
    <col min="8461" max="8461" width="23.5703125" style="1" customWidth="1"/>
    <col min="8462" max="8462" width="11.7109375" style="1" bestFit="1" customWidth="1"/>
    <col min="8463" max="8463" width="18.28515625" style="1" bestFit="1" customWidth="1"/>
    <col min="8464" max="8464" width="17.7109375" style="1" bestFit="1" customWidth="1"/>
    <col min="8465" max="8705" width="11.42578125" style="1"/>
    <col min="8706" max="8706" width="12.28515625" style="1" customWidth="1"/>
    <col min="8707" max="8707" width="15.28515625" style="1" bestFit="1" customWidth="1"/>
    <col min="8708" max="8708" width="11.42578125" style="1"/>
    <col min="8709" max="8709" width="19.7109375" style="1" customWidth="1"/>
    <col min="8710" max="8710" width="18.7109375" style="1" customWidth="1"/>
    <col min="8711" max="8711" width="18" style="1" customWidth="1"/>
    <col min="8712" max="8712" width="3.7109375" style="1" customWidth="1"/>
    <col min="8713" max="8713" width="15.85546875" style="1" bestFit="1" customWidth="1"/>
    <col min="8714" max="8714" width="13.28515625" style="1" customWidth="1"/>
    <col min="8715" max="8715" width="12.85546875" style="1" bestFit="1" customWidth="1"/>
    <col min="8716" max="8716" width="14.42578125" style="1" bestFit="1" customWidth="1"/>
    <col min="8717" max="8717" width="23.5703125" style="1" customWidth="1"/>
    <col min="8718" max="8718" width="11.7109375" style="1" bestFit="1" customWidth="1"/>
    <col min="8719" max="8719" width="18.28515625" style="1" bestFit="1" customWidth="1"/>
    <col min="8720" max="8720" width="17.7109375" style="1" bestFit="1" customWidth="1"/>
    <col min="8721" max="8961" width="11.42578125" style="1"/>
    <col min="8962" max="8962" width="12.28515625" style="1" customWidth="1"/>
    <col min="8963" max="8963" width="15.28515625" style="1" bestFit="1" customWidth="1"/>
    <col min="8964" max="8964" width="11.42578125" style="1"/>
    <col min="8965" max="8965" width="19.7109375" style="1" customWidth="1"/>
    <col min="8966" max="8966" width="18.7109375" style="1" customWidth="1"/>
    <col min="8967" max="8967" width="18" style="1" customWidth="1"/>
    <col min="8968" max="8968" width="3.7109375" style="1" customWidth="1"/>
    <col min="8969" max="8969" width="15.85546875" style="1" bestFit="1" customWidth="1"/>
    <col min="8970" max="8970" width="13.28515625" style="1" customWidth="1"/>
    <col min="8971" max="8971" width="12.85546875" style="1" bestFit="1" customWidth="1"/>
    <col min="8972" max="8972" width="14.42578125" style="1" bestFit="1" customWidth="1"/>
    <col min="8973" max="8973" width="23.5703125" style="1" customWidth="1"/>
    <col min="8974" max="8974" width="11.7109375" style="1" bestFit="1" customWidth="1"/>
    <col min="8975" max="8975" width="18.28515625" style="1" bestFit="1" customWidth="1"/>
    <col min="8976" max="8976" width="17.7109375" style="1" bestFit="1" customWidth="1"/>
    <col min="8977" max="9217" width="11.42578125" style="1"/>
    <col min="9218" max="9218" width="12.28515625" style="1" customWidth="1"/>
    <col min="9219" max="9219" width="15.28515625" style="1" bestFit="1" customWidth="1"/>
    <col min="9220" max="9220" width="11.42578125" style="1"/>
    <col min="9221" max="9221" width="19.7109375" style="1" customWidth="1"/>
    <col min="9222" max="9222" width="18.7109375" style="1" customWidth="1"/>
    <col min="9223" max="9223" width="18" style="1" customWidth="1"/>
    <col min="9224" max="9224" width="3.7109375" style="1" customWidth="1"/>
    <col min="9225" max="9225" width="15.85546875" style="1" bestFit="1" customWidth="1"/>
    <col min="9226" max="9226" width="13.28515625" style="1" customWidth="1"/>
    <col min="9227" max="9227" width="12.85546875" style="1" bestFit="1" customWidth="1"/>
    <col min="9228" max="9228" width="14.42578125" style="1" bestFit="1" customWidth="1"/>
    <col min="9229" max="9229" width="23.5703125" style="1" customWidth="1"/>
    <col min="9230" max="9230" width="11.7109375" style="1" bestFit="1" customWidth="1"/>
    <col min="9231" max="9231" width="18.28515625" style="1" bestFit="1" customWidth="1"/>
    <col min="9232" max="9232" width="17.7109375" style="1" bestFit="1" customWidth="1"/>
    <col min="9233" max="9473" width="11.42578125" style="1"/>
    <col min="9474" max="9474" width="12.28515625" style="1" customWidth="1"/>
    <col min="9475" max="9475" width="15.28515625" style="1" bestFit="1" customWidth="1"/>
    <col min="9476" max="9476" width="11.42578125" style="1"/>
    <col min="9477" max="9477" width="19.7109375" style="1" customWidth="1"/>
    <col min="9478" max="9478" width="18.7109375" style="1" customWidth="1"/>
    <col min="9479" max="9479" width="18" style="1" customWidth="1"/>
    <col min="9480" max="9480" width="3.7109375" style="1" customWidth="1"/>
    <col min="9481" max="9481" width="15.85546875" style="1" bestFit="1" customWidth="1"/>
    <col min="9482" max="9482" width="13.28515625" style="1" customWidth="1"/>
    <col min="9483" max="9483" width="12.85546875" style="1" bestFit="1" customWidth="1"/>
    <col min="9484" max="9484" width="14.42578125" style="1" bestFit="1" customWidth="1"/>
    <col min="9485" max="9485" width="23.5703125" style="1" customWidth="1"/>
    <col min="9486" max="9486" width="11.7109375" style="1" bestFit="1" customWidth="1"/>
    <col min="9487" max="9487" width="18.28515625" style="1" bestFit="1" customWidth="1"/>
    <col min="9488" max="9488" width="17.7109375" style="1" bestFit="1" customWidth="1"/>
    <col min="9489" max="9729" width="11.42578125" style="1"/>
    <col min="9730" max="9730" width="12.28515625" style="1" customWidth="1"/>
    <col min="9731" max="9731" width="15.28515625" style="1" bestFit="1" customWidth="1"/>
    <col min="9732" max="9732" width="11.42578125" style="1"/>
    <col min="9733" max="9733" width="19.7109375" style="1" customWidth="1"/>
    <col min="9734" max="9734" width="18.7109375" style="1" customWidth="1"/>
    <col min="9735" max="9735" width="18" style="1" customWidth="1"/>
    <col min="9736" max="9736" width="3.7109375" style="1" customWidth="1"/>
    <col min="9737" max="9737" width="15.85546875" style="1" bestFit="1" customWidth="1"/>
    <col min="9738" max="9738" width="13.28515625" style="1" customWidth="1"/>
    <col min="9739" max="9739" width="12.85546875" style="1" bestFit="1" customWidth="1"/>
    <col min="9740" max="9740" width="14.42578125" style="1" bestFit="1" customWidth="1"/>
    <col min="9741" max="9741" width="23.5703125" style="1" customWidth="1"/>
    <col min="9742" max="9742" width="11.7109375" style="1" bestFit="1" customWidth="1"/>
    <col min="9743" max="9743" width="18.28515625" style="1" bestFit="1" customWidth="1"/>
    <col min="9744" max="9744" width="17.7109375" style="1" bestFit="1" customWidth="1"/>
    <col min="9745" max="9985" width="11.42578125" style="1"/>
    <col min="9986" max="9986" width="12.28515625" style="1" customWidth="1"/>
    <col min="9987" max="9987" width="15.28515625" style="1" bestFit="1" customWidth="1"/>
    <col min="9988" max="9988" width="11.42578125" style="1"/>
    <col min="9989" max="9989" width="19.7109375" style="1" customWidth="1"/>
    <col min="9990" max="9990" width="18.7109375" style="1" customWidth="1"/>
    <col min="9991" max="9991" width="18" style="1" customWidth="1"/>
    <col min="9992" max="9992" width="3.7109375" style="1" customWidth="1"/>
    <col min="9993" max="9993" width="15.85546875" style="1" bestFit="1" customWidth="1"/>
    <col min="9994" max="9994" width="13.28515625" style="1" customWidth="1"/>
    <col min="9995" max="9995" width="12.85546875" style="1" bestFit="1" customWidth="1"/>
    <col min="9996" max="9996" width="14.42578125" style="1" bestFit="1" customWidth="1"/>
    <col min="9997" max="9997" width="23.5703125" style="1" customWidth="1"/>
    <col min="9998" max="9998" width="11.7109375" style="1" bestFit="1" customWidth="1"/>
    <col min="9999" max="9999" width="18.28515625" style="1" bestFit="1" customWidth="1"/>
    <col min="10000" max="10000" width="17.7109375" style="1" bestFit="1" customWidth="1"/>
    <col min="10001" max="10241" width="11.42578125" style="1"/>
    <col min="10242" max="10242" width="12.28515625" style="1" customWidth="1"/>
    <col min="10243" max="10243" width="15.28515625" style="1" bestFit="1" customWidth="1"/>
    <col min="10244" max="10244" width="11.42578125" style="1"/>
    <col min="10245" max="10245" width="19.7109375" style="1" customWidth="1"/>
    <col min="10246" max="10246" width="18.7109375" style="1" customWidth="1"/>
    <col min="10247" max="10247" width="18" style="1" customWidth="1"/>
    <col min="10248" max="10248" width="3.7109375" style="1" customWidth="1"/>
    <col min="10249" max="10249" width="15.85546875" style="1" bestFit="1" customWidth="1"/>
    <col min="10250" max="10250" width="13.28515625" style="1" customWidth="1"/>
    <col min="10251" max="10251" width="12.85546875" style="1" bestFit="1" customWidth="1"/>
    <col min="10252" max="10252" width="14.42578125" style="1" bestFit="1" customWidth="1"/>
    <col min="10253" max="10253" width="23.5703125" style="1" customWidth="1"/>
    <col min="10254" max="10254" width="11.7109375" style="1" bestFit="1" customWidth="1"/>
    <col min="10255" max="10255" width="18.28515625" style="1" bestFit="1" customWidth="1"/>
    <col min="10256" max="10256" width="17.7109375" style="1" bestFit="1" customWidth="1"/>
    <col min="10257" max="10497" width="11.42578125" style="1"/>
    <col min="10498" max="10498" width="12.28515625" style="1" customWidth="1"/>
    <col min="10499" max="10499" width="15.28515625" style="1" bestFit="1" customWidth="1"/>
    <col min="10500" max="10500" width="11.42578125" style="1"/>
    <col min="10501" max="10501" width="19.7109375" style="1" customWidth="1"/>
    <col min="10502" max="10502" width="18.7109375" style="1" customWidth="1"/>
    <col min="10503" max="10503" width="18" style="1" customWidth="1"/>
    <col min="10504" max="10504" width="3.7109375" style="1" customWidth="1"/>
    <col min="10505" max="10505" width="15.85546875" style="1" bestFit="1" customWidth="1"/>
    <col min="10506" max="10506" width="13.28515625" style="1" customWidth="1"/>
    <col min="10507" max="10507" width="12.85546875" style="1" bestFit="1" customWidth="1"/>
    <col min="10508" max="10508" width="14.42578125" style="1" bestFit="1" customWidth="1"/>
    <col min="10509" max="10509" width="23.5703125" style="1" customWidth="1"/>
    <col min="10510" max="10510" width="11.7109375" style="1" bestFit="1" customWidth="1"/>
    <col min="10511" max="10511" width="18.28515625" style="1" bestFit="1" customWidth="1"/>
    <col min="10512" max="10512" width="17.7109375" style="1" bestFit="1" customWidth="1"/>
    <col min="10513" max="10753" width="11.42578125" style="1"/>
    <col min="10754" max="10754" width="12.28515625" style="1" customWidth="1"/>
    <col min="10755" max="10755" width="15.28515625" style="1" bestFit="1" customWidth="1"/>
    <col min="10756" max="10756" width="11.42578125" style="1"/>
    <col min="10757" max="10757" width="19.7109375" style="1" customWidth="1"/>
    <col min="10758" max="10758" width="18.7109375" style="1" customWidth="1"/>
    <col min="10759" max="10759" width="18" style="1" customWidth="1"/>
    <col min="10760" max="10760" width="3.7109375" style="1" customWidth="1"/>
    <col min="10761" max="10761" width="15.85546875" style="1" bestFit="1" customWidth="1"/>
    <col min="10762" max="10762" width="13.28515625" style="1" customWidth="1"/>
    <col min="10763" max="10763" width="12.85546875" style="1" bestFit="1" customWidth="1"/>
    <col min="10764" max="10764" width="14.42578125" style="1" bestFit="1" customWidth="1"/>
    <col min="10765" max="10765" width="23.5703125" style="1" customWidth="1"/>
    <col min="10766" max="10766" width="11.7109375" style="1" bestFit="1" customWidth="1"/>
    <col min="10767" max="10767" width="18.28515625" style="1" bestFit="1" customWidth="1"/>
    <col min="10768" max="10768" width="17.7109375" style="1" bestFit="1" customWidth="1"/>
    <col min="10769" max="11009" width="11.42578125" style="1"/>
    <col min="11010" max="11010" width="12.28515625" style="1" customWidth="1"/>
    <col min="11011" max="11011" width="15.28515625" style="1" bestFit="1" customWidth="1"/>
    <col min="11012" max="11012" width="11.42578125" style="1"/>
    <col min="11013" max="11013" width="19.7109375" style="1" customWidth="1"/>
    <col min="11014" max="11014" width="18.7109375" style="1" customWidth="1"/>
    <col min="11015" max="11015" width="18" style="1" customWidth="1"/>
    <col min="11016" max="11016" width="3.7109375" style="1" customWidth="1"/>
    <col min="11017" max="11017" width="15.85546875" style="1" bestFit="1" customWidth="1"/>
    <col min="11018" max="11018" width="13.28515625" style="1" customWidth="1"/>
    <col min="11019" max="11019" width="12.85546875" style="1" bestFit="1" customWidth="1"/>
    <col min="11020" max="11020" width="14.42578125" style="1" bestFit="1" customWidth="1"/>
    <col min="11021" max="11021" width="23.5703125" style="1" customWidth="1"/>
    <col min="11022" max="11022" width="11.7109375" style="1" bestFit="1" customWidth="1"/>
    <col min="11023" max="11023" width="18.28515625" style="1" bestFit="1" customWidth="1"/>
    <col min="11024" max="11024" width="17.7109375" style="1" bestFit="1" customWidth="1"/>
    <col min="11025" max="11265" width="11.42578125" style="1"/>
    <col min="11266" max="11266" width="12.28515625" style="1" customWidth="1"/>
    <col min="11267" max="11267" width="15.28515625" style="1" bestFit="1" customWidth="1"/>
    <col min="11268" max="11268" width="11.42578125" style="1"/>
    <col min="11269" max="11269" width="19.7109375" style="1" customWidth="1"/>
    <col min="11270" max="11270" width="18.7109375" style="1" customWidth="1"/>
    <col min="11271" max="11271" width="18" style="1" customWidth="1"/>
    <col min="11272" max="11272" width="3.7109375" style="1" customWidth="1"/>
    <col min="11273" max="11273" width="15.85546875" style="1" bestFit="1" customWidth="1"/>
    <col min="11274" max="11274" width="13.28515625" style="1" customWidth="1"/>
    <col min="11275" max="11275" width="12.85546875" style="1" bestFit="1" customWidth="1"/>
    <col min="11276" max="11276" width="14.42578125" style="1" bestFit="1" customWidth="1"/>
    <col min="11277" max="11277" width="23.5703125" style="1" customWidth="1"/>
    <col min="11278" max="11278" width="11.7109375" style="1" bestFit="1" customWidth="1"/>
    <col min="11279" max="11279" width="18.28515625" style="1" bestFit="1" customWidth="1"/>
    <col min="11280" max="11280" width="17.7109375" style="1" bestFit="1" customWidth="1"/>
    <col min="11281" max="11521" width="11.42578125" style="1"/>
    <col min="11522" max="11522" width="12.28515625" style="1" customWidth="1"/>
    <col min="11523" max="11523" width="15.28515625" style="1" bestFit="1" customWidth="1"/>
    <col min="11524" max="11524" width="11.42578125" style="1"/>
    <col min="11525" max="11525" width="19.7109375" style="1" customWidth="1"/>
    <col min="11526" max="11526" width="18.7109375" style="1" customWidth="1"/>
    <col min="11527" max="11527" width="18" style="1" customWidth="1"/>
    <col min="11528" max="11528" width="3.7109375" style="1" customWidth="1"/>
    <col min="11529" max="11529" width="15.85546875" style="1" bestFit="1" customWidth="1"/>
    <col min="11530" max="11530" width="13.28515625" style="1" customWidth="1"/>
    <col min="11531" max="11531" width="12.85546875" style="1" bestFit="1" customWidth="1"/>
    <col min="11532" max="11532" width="14.42578125" style="1" bestFit="1" customWidth="1"/>
    <col min="11533" max="11533" width="23.5703125" style="1" customWidth="1"/>
    <col min="11534" max="11534" width="11.7109375" style="1" bestFit="1" customWidth="1"/>
    <col min="11535" max="11535" width="18.28515625" style="1" bestFit="1" customWidth="1"/>
    <col min="11536" max="11536" width="17.7109375" style="1" bestFit="1" customWidth="1"/>
    <col min="11537" max="11777" width="11.42578125" style="1"/>
    <col min="11778" max="11778" width="12.28515625" style="1" customWidth="1"/>
    <col min="11779" max="11779" width="15.28515625" style="1" bestFit="1" customWidth="1"/>
    <col min="11780" max="11780" width="11.42578125" style="1"/>
    <col min="11781" max="11781" width="19.7109375" style="1" customWidth="1"/>
    <col min="11782" max="11782" width="18.7109375" style="1" customWidth="1"/>
    <col min="11783" max="11783" width="18" style="1" customWidth="1"/>
    <col min="11784" max="11784" width="3.7109375" style="1" customWidth="1"/>
    <col min="11785" max="11785" width="15.85546875" style="1" bestFit="1" customWidth="1"/>
    <col min="11786" max="11786" width="13.28515625" style="1" customWidth="1"/>
    <col min="11787" max="11787" width="12.85546875" style="1" bestFit="1" customWidth="1"/>
    <col min="11788" max="11788" width="14.42578125" style="1" bestFit="1" customWidth="1"/>
    <col min="11789" max="11789" width="23.5703125" style="1" customWidth="1"/>
    <col min="11790" max="11790" width="11.7109375" style="1" bestFit="1" customWidth="1"/>
    <col min="11791" max="11791" width="18.28515625" style="1" bestFit="1" customWidth="1"/>
    <col min="11792" max="11792" width="17.7109375" style="1" bestFit="1" customWidth="1"/>
    <col min="11793" max="12033" width="11.42578125" style="1"/>
    <col min="12034" max="12034" width="12.28515625" style="1" customWidth="1"/>
    <col min="12035" max="12035" width="15.28515625" style="1" bestFit="1" customWidth="1"/>
    <col min="12036" max="12036" width="11.42578125" style="1"/>
    <col min="12037" max="12037" width="19.7109375" style="1" customWidth="1"/>
    <col min="12038" max="12038" width="18.7109375" style="1" customWidth="1"/>
    <col min="12039" max="12039" width="18" style="1" customWidth="1"/>
    <col min="12040" max="12040" width="3.7109375" style="1" customWidth="1"/>
    <col min="12041" max="12041" width="15.85546875" style="1" bestFit="1" customWidth="1"/>
    <col min="12042" max="12042" width="13.28515625" style="1" customWidth="1"/>
    <col min="12043" max="12043" width="12.85546875" style="1" bestFit="1" customWidth="1"/>
    <col min="12044" max="12044" width="14.42578125" style="1" bestFit="1" customWidth="1"/>
    <col min="12045" max="12045" width="23.5703125" style="1" customWidth="1"/>
    <col min="12046" max="12046" width="11.7109375" style="1" bestFit="1" customWidth="1"/>
    <col min="12047" max="12047" width="18.28515625" style="1" bestFit="1" customWidth="1"/>
    <col min="12048" max="12048" width="17.7109375" style="1" bestFit="1" customWidth="1"/>
    <col min="12049" max="12289" width="11.42578125" style="1"/>
    <col min="12290" max="12290" width="12.28515625" style="1" customWidth="1"/>
    <col min="12291" max="12291" width="15.28515625" style="1" bestFit="1" customWidth="1"/>
    <col min="12292" max="12292" width="11.42578125" style="1"/>
    <col min="12293" max="12293" width="19.7109375" style="1" customWidth="1"/>
    <col min="12294" max="12294" width="18.7109375" style="1" customWidth="1"/>
    <col min="12295" max="12295" width="18" style="1" customWidth="1"/>
    <col min="12296" max="12296" width="3.7109375" style="1" customWidth="1"/>
    <col min="12297" max="12297" width="15.85546875" style="1" bestFit="1" customWidth="1"/>
    <col min="12298" max="12298" width="13.28515625" style="1" customWidth="1"/>
    <col min="12299" max="12299" width="12.85546875" style="1" bestFit="1" customWidth="1"/>
    <col min="12300" max="12300" width="14.42578125" style="1" bestFit="1" customWidth="1"/>
    <col min="12301" max="12301" width="23.5703125" style="1" customWidth="1"/>
    <col min="12302" max="12302" width="11.7109375" style="1" bestFit="1" customWidth="1"/>
    <col min="12303" max="12303" width="18.28515625" style="1" bestFit="1" customWidth="1"/>
    <col min="12304" max="12304" width="17.7109375" style="1" bestFit="1" customWidth="1"/>
    <col min="12305" max="12545" width="11.42578125" style="1"/>
    <col min="12546" max="12546" width="12.28515625" style="1" customWidth="1"/>
    <col min="12547" max="12547" width="15.28515625" style="1" bestFit="1" customWidth="1"/>
    <col min="12548" max="12548" width="11.42578125" style="1"/>
    <col min="12549" max="12549" width="19.7109375" style="1" customWidth="1"/>
    <col min="12550" max="12550" width="18.7109375" style="1" customWidth="1"/>
    <col min="12551" max="12551" width="18" style="1" customWidth="1"/>
    <col min="12552" max="12552" width="3.7109375" style="1" customWidth="1"/>
    <col min="12553" max="12553" width="15.85546875" style="1" bestFit="1" customWidth="1"/>
    <col min="12554" max="12554" width="13.28515625" style="1" customWidth="1"/>
    <col min="12555" max="12555" width="12.85546875" style="1" bestFit="1" customWidth="1"/>
    <col min="12556" max="12556" width="14.42578125" style="1" bestFit="1" customWidth="1"/>
    <col min="12557" max="12557" width="23.5703125" style="1" customWidth="1"/>
    <col min="12558" max="12558" width="11.7109375" style="1" bestFit="1" customWidth="1"/>
    <col min="12559" max="12559" width="18.28515625" style="1" bestFit="1" customWidth="1"/>
    <col min="12560" max="12560" width="17.7109375" style="1" bestFit="1" customWidth="1"/>
    <col min="12561" max="12801" width="11.42578125" style="1"/>
    <col min="12802" max="12802" width="12.28515625" style="1" customWidth="1"/>
    <col min="12803" max="12803" width="15.28515625" style="1" bestFit="1" customWidth="1"/>
    <col min="12804" max="12804" width="11.42578125" style="1"/>
    <col min="12805" max="12805" width="19.7109375" style="1" customWidth="1"/>
    <col min="12806" max="12806" width="18.7109375" style="1" customWidth="1"/>
    <col min="12807" max="12807" width="18" style="1" customWidth="1"/>
    <col min="12808" max="12808" width="3.7109375" style="1" customWidth="1"/>
    <col min="12809" max="12809" width="15.85546875" style="1" bestFit="1" customWidth="1"/>
    <col min="12810" max="12810" width="13.28515625" style="1" customWidth="1"/>
    <col min="12811" max="12811" width="12.85546875" style="1" bestFit="1" customWidth="1"/>
    <col min="12812" max="12812" width="14.42578125" style="1" bestFit="1" customWidth="1"/>
    <col min="12813" max="12813" width="23.5703125" style="1" customWidth="1"/>
    <col min="12814" max="12814" width="11.7109375" style="1" bestFit="1" customWidth="1"/>
    <col min="12815" max="12815" width="18.28515625" style="1" bestFit="1" customWidth="1"/>
    <col min="12816" max="12816" width="17.7109375" style="1" bestFit="1" customWidth="1"/>
    <col min="12817" max="13057" width="11.42578125" style="1"/>
    <col min="13058" max="13058" width="12.28515625" style="1" customWidth="1"/>
    <col min="13059" max="13059" width="15.28515625" style="1" bestFit="1" customWidth="1"/>
    <col min="13060" max="13060" width="11.42578125" style="1"/>
    <col min="13061" max="13061" width="19.7109375" style="1" customWidth="1"/>
    <col min="13062" max="13062" width="18.7109375" style="1" customWidth="1"/>
    <col min="13063" max="13063" width="18" style="1" customWidth="1"/>
    <col min="13064" max="13064" width="3.7109375" style="1" customWidth="1"/>
    <col min="13065" max="13065" width="15.85546875" style="1" bestFit="1" customWidth="1"/>
    <col min="13066" max="13066" width="13.28515625" style="1" customWidth="1"/>
    <col min="13067" max="13067" width="12.85546875" style="1" bestFit="1" customWidth="1"/>
    <col min="13068" max="13068" width="14.42578125" style="1" bestFit="1" customWidth="1"/>
    <col min="13069" max="13069" width="23.5703125" style="1" customWidth="1"/>
    <col min="13070" max="13070" width="11.7109375" style="1" bestFit="1" customWidth="1"/>
    <col min="13071" max="13071" width="18.28515625" style="1" bestFit="1" customWidth="1"/>
    <col min="13072" max="13072" width="17.7109375" style="1" bestFit="1" customWidth="1"/>
    <col min="13073" max="13313" width="11.42578125" style="1"/>
    <col min="13314" max="13314" width="12.28515625" style="1" customWidth="1"/>
    <col min="13315" max="13315" width="15.28515625" style="1" bestFit="1" customWidth="1"/>
    <col min="13316" max="13316" width="11.42578125" style="1"/>
    <col min="13317" max="13317" width="19.7109375" style="1" customWidth="1"/>
    <col min="13318" max="13318" width="18.7109375" style="1" customWidth="1"/>
    <col min="13319" max="13319" width="18" style="1" customWidth="1"/>
    <col min="13320" max="13320" width="3.7109375" style="1" customWidth="1"/>
    <col min="13321" max="13321" width="15.85546875" style="1" bestFit="1" customWidth="1"/>
    <col min="13322" max="13322" width="13.28515625" style="1" customWidth="1"/>
    <col min="13323" max="13323" width="12.85546875" style="1" bestFit="1" customWidth="1"/>
    <col min="13324" max="13324" width="14.42578125" style="1" bestFit="1" customWidth="1"/>
    <col min="13325" max="13325" width="23.5703125" style="1" customWidth="1"/>
    <col min="13326" max="13326" width="11.7109375" style="1" bestFit="1" customWidth="1"/>
    <col min="13327" max="13327" width="18.28515625" style="1" bestFit="1" customWidth="1"/>
    <col min="13328" max="13328" width="17.7109375" style="1" bestFit="1" customWidth="1"/>
    <col min="13329" max="13569" width="11.42578125" style="1"/>
    <col min="13570" max="13570" width="12.28515625" style="1" customWidth="1"/>
    <col min="13571" max="13571" width="15.28515625" style="1" bestFit="1" customWidth="1"/>
    <col min="13572" max="13572" width="11.42578125" style="1"/>
    <col min="13573" max="13573" width="19.7109375" style="1" customWidth="1"/>
    <col min="13574" max="13574" width="18.7109375" style="1" customWidth="1"/>
    <col min="13575" max="13575" width="18" style="1" customWidth="1"/>
    <col min="13576" max="13576" width="3.7109375" style="1" customWidth="1"/>
    <col min="13577" max="13577" width="15.85546875" style="1" bestFit="1" customWidth="1"/>
    <col min="13578" max="13578" width="13.28515625" style="1" customWidth="1"/>
    <col min="13579" max="13579" width="12.85546875" style="1" bestFit="1" customWidth="1"/>
    <col min="13580" max="13580" width="14.42578125" style="1" bestFit="1" customWidth="1"/>
    <col min="13581" max="13581" width="23.5703125" style="1" customWidth="1"/>
    <col min="13582" max="13582" width="11.7109375" style="1" bestFit="1" customWidth="1"/>
    <col min="13583" max="13583" width="18.28515625" style="1" bestFit="1" customWidth="1"/>
    <col min="13584" max="13584" width="17.7109375" style="1" bestFit="1" customWidth="1"/>
    <col min="13585" max="13825" width="11.42578125" style="1"/>
    <col min="13826" max="13826" width="12.28515625" style="1" customWidth="1"/>
    <col min="13827" max="13827" width="15.28515625" style="1" bestFit="1" customWidth="1"/>
    <col min="13828" max="13828" width="11.42578125" style="1"/>
    <col min="13829" max="13829" width="19.7109375" style="1" customWidth="1"/>
    <col min="13830" max="13830" width="18.7109375" style="1" customWidth="1"/>
    <col min="13831" max="13831" width="18" style="1" customWidth="1"/>
    <col min="13832" max="13832" width="3.7109375" style="1" customWidth="1"/>
    <col min="13833" max="13833" width="15.85546875" style="1" bestFit="1" customWidth="1"/>
    <col min="13834" max="13834" width="13.28515625" style="1" customWidth="1"/>
    <col min="13835" max="13835" width="12.85546875" style="1" bestFit="1" customWidth="1"/>
    <col min="13836" max="13836" width="14.42578125" style="1" bestFit="1" customWidth="1"/>
    <col min="13837" max="13837" width="23.5703125" style="1" customWidth="1"/>
    <col min="13838" max="13838" width="11.7109375" style="1" bestFit="1" customWidth="1"/>
    <col min="13839" max="13839" width="18.28515625" style="1" bestFit="1" customWidth="1"/>
    <col min="13840" max="13840" width="17.7109375" style="1" bestFit="1" customWidth="1"/>
    <col min="13841" max="14081" width="11.42578125" style="1"/>
    <col min="14082" max="14082" width="12.28515625" style="1" customWidth="1"/>
    <col min="14083" max="14083" width="15.28515625" style="1" bestFit="1" customWidth="1"/>
    <col min="14084" max="14084" width="11.42578125" style="1"/>
    <col min="14085" max="14085" width="19.7109375" style="1" customWidth="1"/>
    <col min="14086" max="14086" width="18.7109375" style="1" customWidth="1"/>
    <col min="14087" max="14087" width="18" style="1" customWidth="1"/>
    <col min="14088" max="14088" width="3.7109375" style="1" customWidth="1"/>
    <col min="14089" max="14089" width="15.85546875" style="1" bestFit="1" customWidth="1"/>
    <col min="14090" max="14090" width="13.28515625" style="1" customWidth="1"/>
    <col min="14091" max="14091" width="12.85546875" style="1" bestFit="1" customWidth="1"/>
    <col min="14092" max="14092" width="14.42578125" style="1" bestFit="1" customWidth="1"/>
    <col min="14093" max="14093" width="23.5703125" style="1" customWidth="1"/>
    <col min="14094" max="14094" width="11.7109375" style="1" bestFit="1" customWidth="1"/>
    <col min="14095" max="14095" width="18.28515625" style="1" bestFit="1" customWidth="1"/>
    <col min="14096" max="14096" width="17.7109375" style="1" bestFit="1" customWidth="1"/>
    <col min="14097" max="14337" width="11.42578125" style="1"/>
    <col min="14338" max="14338" width="12.28515625" style="1" customWidth="1"/>
    <col min="14339" max="14339" width="15.28515625" style="1" bestFit="1" customWidth="1"/>
    <col min="14340" max="14340" width="11.42578125" style="1"/>
    <col min="14341" max="14341" width="19.7109375" style="1" customWidth="1"/>
    <col min="14342" max="14342" width="18.7109375" style="1" customWidth="1"/>
    <col min="14343" max="14343" width="18" style="1" customWidth="1"/>
    <col min="14344" max="14344" width="3.7109375" style="1" customWidth="1"/>
    <col min="14345" max="14345" width="15.85546875" style="1" bestFit="1" customWidth="1"/>
    <col min="14346" max="14346" width="13.28515625" style="1" customWidth="1"/>
    <col min="14347" max="14347" width="12.85546875" style="1" bestFit="1" customWidth="1"/>
    <col min="14348" max="14348" width="14.42578125" style="1" bestFit="1" customWidth="1"/>
    <col min="14349" max="14349" width="23.5703125" style="1" customWidth="1"/>
    <col min="14350" max="14350" width="11.7109375" style="1" bestFit="1" customWidth="1"/>
    <col min="14351" max="14351" width="18.28515625" style="1" bestFit="1" customWidth="1"/>
    <col min="14352" max="14352" width="17.7109375" style="1" bestFit="1" customWidth="1"/>
    <col min="14353" max="14593" width="11.42578125" style="1"/>
    <col min="14594" max="14594" width="12.28515625" style="1" customWidth="1"/>
    <col min="14595" max="14595" width="15.28515625" style="1" bestFit="1" customWidth="1"/>
    <col min="14596" max="14596" width="11.42578125" style="1"/>
    <col min="14597" max="14597" width="19.7109375" style="1" customWidth="1"/>
    <col min="14598" max="14598" width="18.7109375" style="1" customWidth="1"/>
    <col min="14599" max="14599" width="18" style="1" customWidth="1"/>
    <col min="14600" max="14600" width="3.7109375" style="1" customWidth="1"/>
    <col min="14601" max="14601" width="15.85546875" style="1" bestFit="1" customWidth="1"/>
    <col min="14602" max="14602" width="13.28515625" style="1" customWidth="1"/>
    <col min="14603" max="14603" width="12.85546875" style="1" bestFit="1" customWidth="1"/>
    <col min="14604" max="14604" width="14.42578125" style="1" bestFit="1" customWidth="1"/>
    <col min="14605" max="14605" width="23.5703125" style="1" customWidth="1"/>
    <col min="14606" max="14606" width="11.7109375" style="1" bestFit="1" customWidth="1"/>
    <col min="14607" max="14607" width="18.28515625" style="1" bestFit="1" customWidth="1"/>
    <col min="14608" max="14608" width="17.7109375" style="1" bestFit="1" customWidth="1"/>
    <col min="14609" max="14849" width="11.42578125" style="1"/>
    <col min="14850" max="14850" width="12.28515625" style="1" customWidth="1"/>
    <col min="14851" max="14851" width="15.28515625" style="1" bestFit="1" customWidth="1"/>
    <col min="14852" max="14852" width="11.42578125" style="1"/>
    <col min="14853" max="14853" width="19.7109375" style="1" customWidth="1"/>
    <col min="14854" max="14854" width="18.7109375" style="1" customWidth="1"/>
    <col min="14855" max="14855" width="18" style="1" customWidth="1"/>
    <col min="14856" max="14856" width="3.7109375" style="1" customWidth="1"/>
    <col min="14857" max="14857" width="15.85546875" style="1" bestFit="1" customWidth="1"/>
    <col min="14858" max="14858" width="13.28515625" style="1" customWidth="1"/>
    <col min="14859" max="14859" width="12.85546875" style="1" bestFit="1" customWidth="1"/>
    <col min="14860" max="14860" width="14.42578125" style="1" bestFit="1" customWidth="1"/>
    <col min="14861" max="14861" width="23.5703125" style="1" customWidth="1"/>
    <col min="14862" max="14862" width="11.7109375" style="1" bestFit="1" customWidth="1"/>
    <col min="14863" max="14863" width="18.28515625" style="1" bestFit="1" customWidth="1"/>
    <col min="14864" max="14864" width="17.7109375" style="1" bestFit="1" customWidth="1"/>
    <col min="14865" max="15105" width="11.42578125" style="1"/>
    <col min="15106" max="15106" width="12.28515625" style="1" customWidth="1"/>
    <col min="15107" max="15107" width="15.28515625" style="1" bestFit="1" customWidth="1"/>
    <col min="15108" max="15108" width="11.42578125" style="1"/>
    <col min="15109" max="15109" width="19.7109375" style="1" customWidth="1"/>
    <col min="15110" max="15110" width="18.7109375" style="1" customWidth="1"/>
    <col min="15111" max="15111" width="18" style="1" customWidth="1"/>
    <col min="15112" max="15112" width="3.7109375" style="1" customWidth="1"/>
    <col min="15113" max="15113" width="15.85546875" style="1" bestFit="1" customWidth="1"/>
    <col min="15114" max="15114" width="13.28515625" style="1" customWidth="1"/>
    <col min="15115" max="15115" width="12.85546875" style="1" bestFit="1" customWidth="1"/>
    <col min="15116" max="15116" width="14.42578125" style="1" bestFit="1" customWidth="1"/>
    <col min="15117" max="15117" width="23.5703125" style="1" customWidth="1"/>
    <col min="15118" max="15118" width="11.7109375" style="1" bestFit="1" customWidth="1"/>
    <col min="15119" max="15119" width="18.28515625" style="1" bestFit="1" customWidth="1"/>
    <col min="15120" max="15120" width="17.7109375" style="1" bestFit="1" customWidth="1"/>
    <col min="15121" max="15361" width="11.42578125" style="1"/>
    <col min="15362" max="15362" width="12.28515625" style="1" customWidth="1"/>
    <col min="15363" max="15363" width="15.28515625" style="1" bestFit="1" customWidth="1"/>
    <col min="15364" max="15364" width="11.42578125" style="1"/>
    <col min="15365" max="15365" width="19.7109375" style="1" customWidth="1"/>
    <col min="15366" max="15366" width="18.7109375" style="1" customWidth="1"/>
    <col min="15367" max="15367" width="18" style="1" customWidth="1"/>
    <col min="15368" max="15368" width="3.7109375" style="1" customWidth="1"/>
    <col min="15369" max="15369" width="15.85546875" style="1" bestFit="1" customWidth="1"/>
    <col min="15370" max="15370" width="13.28515625" style="1" customWidth="1"/>
    <col min="15371" max="15371" width="12.85546875" style="1" bestFit="1" customWidth="1"/>
    <col min="15372" max="15372" width="14.42578125" style="1" bestFit="1" customWidth="1"/>
    <col min="15373" max="15373" width="23.5703125" style="1" customWidth="1"/>
    <col min="15374" max="15374" width="11.7109375" style="1" bestFit="1" customWidth="1"/>
    <col min="15375" max="15375" width="18.28515625" style="1" bestFit="1" customWidth="1"/>
    <col min="15376" max="15376" width="17.7109375" style="1" bestFit="1" customWidth="1"/>
    <col min="15377" max="15617" width="11.42578125" style="1"/>
    <col min="15618" max="15618" width="12.28515625" style="1" customWidth="1"/>
    <col min="15619" max="15619" width="15.28515625" style="1" bestFit="1" customWidth="1"/>
    <col min="15620" max="15620" width="11.42578125" style="1"/>
    <col min="15621" max="15621" width="19.7109375" style="1" customWidth="1"/>
    <col min="15622" max="15622" width="18.7109375" style="1" customWidth="1"/>
    <col min="15623" max="15623" width="18" style="1" customWidth="1"/>
    <col min="15624" max="15624" width="3.7109375" style="1" customWidth="1"/>
    <col min="15625" max="15625" width="15.85546875" style="1" bestFit="1" customWidth="1"/>
    <col min="15626" max="15626" width="13.28515625" style="1" customWidth="1"/>
    <col min="15627" max="15627" width="12.85546875" style="1" bestFit="1" customWidth="1"/>
    <col min="15628" max="15628" width="14.42578125" style="1" bestFit="1" customWidth="1"/>
    <col min="15629" max="15629" width="23.5703125" style="1" customWidth="1"/>
    <col min="15630" max="15630" width="11.7109375" style="1" bestFit="1" customWidth="1"/>
    <col min="15631" max="15631" width="18.28515625" style="1" bestFit="1" customWidth="1"/>
    <col min="15632" max="15632" width="17.7109375" style="1" bestFit="1" customWidth="1"/>
    <col min="15633" max="15873" width="11.42578125" style="1"/>
    <col min="15874" max="15874" width="12.28515625" style="1" customWidth="1"/>
    <col min="15875" max="15875" width="15.28515625" style="1" bestFit="1" customWidth="1"/>
    <col min="15876" max="15876" width="11.42578125" style="1"/>
    <col min="15877" max="15877" width="19.7109375" style="1" customWidth="1"/>
    <col min="15878" max="15878" width="18.7109375" style="1" customWidth="1"/>
    <col min="15879" max="15879" width="18" style="1" customWidth="1"/>
    <col min="15880" max="15880" width="3.7109375" style="1" customWidth="1"/>
    <col min="15881" max="15881" width="15.85546875" style="1" bestFit="1" customWidth="1"/>
    <col min="15882" max="15882" width="13.28515625" style="1" customWidth="1"/>
    <col min="15883" max="15883" width="12.85546875" style="1" bestFit="1" customWidth="1"/>
    <col min="15884" max="15884" width="14.42578125" style="1" bestFit="1" customWidth="1"/>
    <col min="15885" max="15885" width="23.5703125" style="1" customWidth="1"/>
    <col min="15886" max="15886" width="11.7109375" style="1" bestFit="1" customWidth="1"/>
    <col min="15887" max="15887" width="18.28515625" style="1" bestFit="1" customWidth="1"/>
    <col min="15888" max="15888" width="17.7109375" style="1" bestFit="1" customWidth="1"/>
    <col min="15889" max="16129" width="11.42578125" style="1"/>
    <col min="16130" max="16130" width="12.28515625" style="1" customWidth="1"/>
    <col min="16131" max="16131" width="15.28515625" style="1" bestFit="1" customWidth="1"/>
    <col min="16132" max="16132" width="11.42578125" style="1"/>
    <col min="16133" max="16133" width="19.7109375" style="1" customWidth="1"/>
    <col min="16134" max="16134" width="18.7109375" style="1" customWidth="1"/>
    <col min="16135" max="16135" width="18" style="1" customWidth="1"/>
    <col min="16136" max="16136" width="3.7109375" style="1" customWidth="1"/>
    <col min="16137" max="16137" width="15.85546875" style="1" bestFit="1" customWidth="1"/>
    <col min="16138" max="16138" width="13.28515625" style="1" customWidth="1"/>
    <col min="16139" max="16139" width="12.85546875" style="1" bestFit="1" customWidth="1"/>
    <col min="16140" max="16140" width="14.42578125" style="1" bestFit="1" customWidth="1"/>
    <col min="16141" max="16141" width="23.5703125" style="1" customWidth="1"/>
    <col min="16142" max="16142" width="11.7109375" style="1" bestFit="1" customWidth="1"/>
    <col min="16143" max="16143" width="18.28515625" style="1" bestFit="1" customWidth="1"/>
    <col min="16144" max="16144" width="17.7109375" style="1" bestFit="1" customWidth="1"/>
    <col min="16145" max="16384" width="11.42578125" style="1"/>
  </cols>
  <sheetData>
    <row r="3" spans="1:15" x14ac:dyDescent="0.2">
      <c r="G3" s="2"/>
    </row>
    <row r="4" spans="1:15" x14ac:dyDescent="0.2">
      <c r="A4" s="3" t="s">
        <v>0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5" x14ac:dyDescent="0.2">
      <c r="A5" s="3" t="s">
        <v>1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15" ht="12.75" customHeight="1" x14ac:dyDescent="0.2">
      <c r="F6" s="4"/>
      <c r="G6" s="4"/>
    </row>
    <row r="7" spans="1:15" ht="12.75" customHeight="1" x14ac:dyDescent="0.2">
      <c r="A7" s="5" t="s">
        <v>2</v>
      </c>
      <c r="E7" s="6"/>
      <c r="F7" s="4"/>
      <c r="G7" s="4"/>
      <c r="I7" s="5" t="s">
        <v>3</v>
      </c>
    </row>
    <row r="8" spans="1:15" ht="12.75" customHeight="1" x14ac:dyDescent="0.2">
      <c r="A8" s="5" t="s">
        <v>4</v>
      </c>
      <c r="F8" s="7"/>
      <c r="G8" s="7">
        <f>SUM(G9:G12)</f>
        <v>786582.1</v>
      </c>
      <c r="I8" s="8" t="s">
        <v>5</v>
      </c>
    </row>
    <row r="9" spans="1:15" ht="12.75" customHeight="1" x14ac:dyDescent="0.2">
      <c r="A9" s="9" t="s">
        <v>6</v>
      </c>
      <c r="F9" s="7"/>
      <c r="G9" s="10">
        <f>+[1]BG!D14</f>
        <v>0</v>
      </c>
      <c r="I9" s="5" t="s">
        <v>7</v>
      </c>
      <c r="N9" s="6"/>
      <c r="O9" s="8">
        <v>0</v>
      </c>
    </row>
    <row r="10" spans="1:15" ht="12.75" customHeight="1" x14ac:dyDescent="0.2">
      <c r="A10" s="9" t="s">
        <v>8</v>
      </c>
      <c r="F10" s="7"/>
      <c r="G10" s="10">
        <f>+[1]BG!D15</f>
        <v>37059.980000000003</v>
      </c>
      <c r="I10" s="9" t="s">
        <v>9</v>
      </c>
      <c r="O10" s="6">
        <v>0</v>
      </c>
    </row>
    <row r="11" spans="1:15" ht="12.75" customHeight="1" x14ac:dyDescent="0.2">
      <c r="A11" s="9" t="s">
        <v>10</v>
      </c>
      <c r="F11" s="7"/>
      <c r="G11" s="10">
        <f>+[1]BG!D16</f>
        <v>749522.12</v>
      </c>
      <c r="I11" s="9" t="s">
        <v>11</v>
      </c>
      <c r="O11" s="6">
        <v>0</v>
      </c>
    </row>
    <row r="12" spans="1:15" ht="12.75" customHeight="1" x14ac:dyDescent="0.2">
      <c r="A12" s="9" t="s">
        <v>12</v>
      </c>
      <c r="F12" s="10"/>
      <c r="G12" s="10">
        <f>+[1]BG!D17</f>
        <v>0</v>
      </c>
      <c r="I12" s="5" t="s">
        <v>13</v>
      </c>
      <c r="N12" s="6"/>
      <c r="O12" s="8">
        <f>SUM(O13:O16)</f>
        <v>0</v>
      </c>
    </row>
    <row r="13" spans="1:15" ht="12.75" customHeight="1" x14ac:dyDescent="0.2">
      <c r="A13" s="5" t="s">
        <v>14</v>
      </c>
      <c r="F13" s="4"/>
      <c r="G13" s="7">
        <f>SUM(G14:G19)</f>
        <v>0</v>
      </c>
      <c r="I13" s="9" t="s">
        <v>15</v>
      </c>
      <c r="N13" s="6"/>
      <c r="O13" s="6">
        <f>+[2]BG!D67</f>
        <v>0</v>
      </c>
    </row>
    <row r="14" spans="1:15" ht="12.75" customHeight="1" x14ac:dyDescent="0.2">
      <c r="A14" s="9" t="s">
        <v>16</v>
      </c>
      <c r="F14" s="4"/>
      <c r="G14" s="10">
        <f>+[2]BG!D20</f>
        <v>0</v>
      </c>
      <c r="I14" s="9" t="s">
        <v>17</v>
      </c>
      <c r="N14" s="6"/>
      <c r="O14" s="6">
        <f>+[2]BG!D68</f>
        <v>0</v>
      </c>
    </row>
    <row r="15" spans="1:15" ht="12.75" customHeight="1" x14ac:dyDescent="0.2">
      <c r="A15" s="9" t="s">
        <v>18</v>
      </c>
      <c r="F15" s="4"/>
      <c r="G15" s="10">
        <f>+[1]BG!D21</f>
        <v>0</v>
      </c>
      <c r="I15" s="9" t="s">
        <v>19</v>
      </c>
      <c r="N15" s="6"/>
      <c r="O15" s="6">
        <f>+[2]BG!D69</f>
        <v>0</v>
      </c>
    </row>
    <row r="16" spans="1:15" ht="12.75" customHeight="1" x14ac:dyDescent="0.2">
      <c r="A16" s="9" t="s">
        <v>20</v>
      </c>
      <c r="F16" s="4"/>
      <c r="G16" s="10">
        <f>+[2]BG!D22</f>
        <v>0</v>
      </c>
      <c r="I16" s="9" t="s">
        <v>21</v>
      </c>
      <c r="N16" s="6"/>
      <c r="O16" s="6">
        <f>+[2]BG!D70</f>
        <v>0</v>
      </c>
    </row>
    <row r="17" spans="1:15" ht="12.75" customHeight="1" x14ac:dyDescent="0.2">
      <c r="A17" s="9" t="s">
        <v>22</v>
      </c>
      <c r="F17" s="4"/>
      <c r="G17" s="10">
        <f>+[2]BG!D23</f>
        <v>0</v>
      </c>
      <c r="I17" s="5" t="s">
        <v>23</v>
      </c>
      <c r="N17" s="6"/>
      <c r="O17" s="8">
        <v>0</v>
      </c>
    </row>
    <row r="18" spans="1:15" ht="12.75" customHeight="1" x14ac:dyDescent="0.2">
      <c r="A18" s="9" t="s">
        <v>24</v>
      </c>
      <c r="F18" s="4"/>
      <c r="G18" s="10">
        <f>+[1]BG!D24</f>
        <v>0</v>
      </c>
      <c r="I18" s="5" t="s">
        <v>25</v>
      </c>
      <c r="N18" s="6"/>
      <c r="O18" s="8">
        <f>SUM(O19:O21)</f>
        <v>0</v>
      </c>
    </row>
    <row r="19" spans="1:15" ht="12.75" customHeight="1" x14ac:dyDescent="0.2">
      <c r="A19" s="9" t="s">
        <v>26</v>
      </c>
      <c r="E19" s="6"/>
      <c r="F19" s="6"/>
      <c r="G19" s="10">
        <f>+[2]BG!D25</f>
        <v>0</v>
      </c>
      <c r="I19" s="9" t="s">
        <v>27</v>
      </c>
      <c r="O19" s="6">
        <v>0</v>
      </c>
    </row>
    <row r="20" spans="1:15" ht="12.75" customHeight="1" x14ac:dyDescent="0.2">
      <c r="A20" s="9" t="s">
        <v>28</v>
      </c>
      <c r="G20" s="6">
        <v>0</v>
      </c>
      <c r="I20" s="9" t="s">
        <v>29</v>
      </c>
      <c r="N20" s="6"/>
      <c r="O20" s="6">
        <v>0</v>
      </c>
    </row>
    <row r="21" spans="1:15" ht="12.75" customHeight="1" x14ac:dyDescent="0.2">
      <c r="A21" s="5" t="s">
        <v>30</v>
      </c>
      <c r="F21" s="10"/>
      <c r="G21" s="7">
        <f>SUM(G22:G27)</f>
        <v>0</v>
      </c>
      <c r="I21" s="9" t="s">
        <v>31</v>
      </c>
      <c r="O21" s="6">
        <f>+[1]BG!D92</f>
        <v>0</v>
      </c>
    </row>
    <row r="22" spans="1:15" ht="12.75" customHeight="1" x14ac:dyDescent="0.2">
      <c r="A22" s="9" t="s">
        <v>32</v>
      </c>
      <c r="F22" s="4"/>
      <c r="G22" s="6">
        <v>0</v>
      </c>
      <c r="I22" s="5" t="s">
        <v>33</v>
      </c>
      <c r="N22" s="6"/>
      <c r="O22" s="8">
        <v>0</v>
      </c>
    </row>
    <row r="23" spans="1:15" ht="12.75" customHeight="1" x14ac:dyDescent="0.2">
      <c r="A23" s="9" t="s">
        <v>34</v>
      </c>
      <c r="F23" s="10"/>
      <c r="G23" s="10">
        <v>0</v>
      </c>
      <c r="I23" s="5" t="s">
        <v>35</v>
      </c>
      <c r="N23" s="6"/>
      <c r="O23" s="8">
        <f>+[1]BG!D96</f>
        <v>-18049.53</v>
      </c>
    </row>
    <row r="24" spans="1:15" ht="12.75" customHeight="1" x14ac:dyDescent="0.2">
      <c r="A24" s="9" t="s">
        <v>36</v>
      </c>
      <c r="F24" s="4"/>
      <c r="G24" s="10">
        <v>0</v>
      </c>
      <c r="I24" s="5" t="s">
        <v>37</v>
      </c>
      <c r="N24" s="6"/>
      <c r="O24" s="8">
        <f>+[1]BG!D98</f>
        <v>0</v>
      </c>
    </row>
    <row r="25" spans="1:15" ht="12.75" customHeight="1" x14ac:dyDescent="0.2">
      <c r="A25" s="9" t="s">
        <v>38</v>
      </c>
      <c r="F25" s="11"/>
      <c r="G25" s="10">
        <v>0</v>
      </c>
      <c r="I25" s="5" t="s">
        <v>39</v>
      </c>
      <c r="N25" s="6"/>
      <c r="O25" s="8">
        <v>0</v>
      </c>
    </row>
    <row r="26" spans="1:15" ht="12.75" customHeight="1" x14ac:dyDescent="0.2">
      <c r="A26" s="9" t="s">
        <v>40</v>
      </c>
      <c r="F26" s="4"/>
      <c r="G26" s="10">
        <f>+[2]BG!D32</f>
        <v>0</v>
      </c>
      <c r="I26" s="5" t="s">
        <v>41</v>
      </c>
      <c r="N26" s="6"/>
      <c r="O26" s="8">
        <v>0</v>
      </c>
    </row>
    <row r="27" spans="1:15" ht="12.75" customHeight="1" x14ac:dyDescent="0.2">
      <c r="A27" s="9" t="s">
        <v>42</v>
      </c>
      <c r="E27" s="6"/>
      <c r="F27" s="10"/>
      <c r="G27" s="10">
        <f>+[2]BG!D33</f>
        <v>0</v>
      </c>
      <c r="I27" s="5" t="s">
        <v>43</v>
      </c>
      <c r="N27" s="6"/>
      <c r="O27" s="6">
        <v>0</v>
      </c>
    </row>
    <row r="28" spans="1:15" ht="12.75" customHeight="1" x14ac:dyDescent="0.2">
      <c r="F28" s="4"/>
      <c r="G28" s="7"/>
      <c r="I28" s="5" t="s">
        <v>44</v>
      </c>
      <c r="N28" s="6"/>
      <c r="O28" s="8">
        <f>+[1]BG!D106</f>
        <v>-85512.84</v>
      </c>
    </row>
    <row r="29" spans="1:15" ht="12.75" customHeight="1" x14ac:dyDescent="0.2">
      <c r="A29" s="5" t="s">
        <v>45</v>
      </c>
      <c r="F29" s="10"/>
      <c r="G29" s="7">
        <f>+[1]BG!D36</f>
        <v>0</v>
      </c>
      <c r="I29" s="5" t="s">
        <v>46</v>
      </c>
      <c r="N29" s="6"/>
      <c r="O29" s="8">
        <f>+O12+O23+O28+O24+O18</f>
        <v>-103562.37</v>
      </c>
    </row>
    <row r="30" spans="1:15" ht="12.75" customHeight="1" x14ac:dyDescent="0.2">
      <c r="A30" s="12"/>
      <c r="F30" s="4"/>
      <c r="G30" s="7"/>
      <c r="N30" s="6"/>
      <c r="O30" s="6"/>
    </row>
    <row r="31" spans="1:15" ht="12.75" customHeight="1" x14ac:dyDescent="0.2">
      <c r="A31" s="5" t="s">
        <v>47</v>
      </c>
      <c r="F31" s="11"/>
      <c r="G31" s="7">
        <f>+[2]BG!D37</f>
        <v>0</v>
      </c>
      <c r="I31" s="5" t="s">
        <v>48</v>
      </c>
      <c r="N31" s="6"/>
      <c r="O31" s="8">
        <f>+[1]GYP!F59</f>
        <v>32054.68</v>
      </c>
    </row>
    <row r="32" spans="1:15" ht="12.75" customHeight="1" x14ac:dyDescent="0.2">
      <c r="A32" s="12"/>
      <c r="F32" s="4"/>
      <c r="G32" s="8"/>
      <c r="N32" s="6"/>
      <c r="O32" s="6"/>
    </row>
    <row r="33" spans="1:17" ht="12.75" customHeight="1" x14ac:dyDescent="0.2">
      <c r="A33" s="5" t="s">
        <v>49</v>
      </c>
      <c r="F33" s="4"/>
      <c r="G33" s="10">
        <f>+[2]BG!D39</f>
        <v>0</v>
      </c>
      <c r="I33" s="5" t="s">
        <v>50</v>
      </c>
    </row>
    <row r="34" spans="1:17" ht="12.75" customHeight="1" x14ac:dyDescent="0.2">
      <c r="A34" s="12"/>
      <c r="F34" s="4"/>
      <c r="G34" s="7"/>
      <c r="I34" s="13" t="s">
        <v>51</v>
      </c>
    </row>
    <row r="35" spans="1:17" ht="12.75" customHeight="1" x14ac:dyDescent="0.2">
      <c r="A35" s="5" t="s">
        <v>52</v>
      </c>
      <c r="F35" s="7"/>
      <c r="G35" s="7">
        <f>+[1]BG!D42</f>
        <v>30030.477999999999</v>
      </c>
      <c r="I35" s="9" t="s">
        <v>53</v>
      </c>
      <c r="O35" s="6">
        <f>+[1]BG!D115</f>
        <v>-5000</v>
      </c>
    </row>
    <row r="36" spans="1:17" ht="12.75" customHeight="1" x14ac:dyDescent="0.2">
      <c r="F36" s="7"/>
      <c r="G36" s="7"/>
      <c r="I36" s="13" t="s">
        <v>54</v>
      </c>
      <c r="N36" s="6"/>
      <c r="O36" s="6">
        <v>0</v>
      </c>
    </row>
    <row r="37" spans="1:17" ht="12.75" customHeight="1" x14ac:dyDescent="0.2">
      <c r="A37" s="5" t="s">
        <v>55</v>
      </c>
      <c r="F37" s="4"/>
      <c r="G37" s="7">
        <f>SUM(G38:G39)</f>
        <v>0</v>
      </c>
      <c r="I37" s="13" t="s">
        <v>56</v>
      </c>
      <c r="O37" s="6">
        <f>+[1]BG!D119</f>
        <v>-218.12</v>
      </c>
    </row>
    <row r="38" spans="1:17" ht="12.75" customHeight="1" x14ac:dyDescent="0.2">
      <c r="A38" s="9" t="s">
        <v>57</v>
      </c>
      <c r="F38" s="10"/>
      <c r="G38" s="10">
        <v>0</v>
      </c>
      <c r="I38" s="9" t="s">
        <v>58</v>
      </c>
      <c r="N38" s="6"/>
      <c r="O38" s="6">
        <f>+[1]BG!D121</f>
        <v>-898.57</v>
      </c>
    </row>
    <row r="39" spans="1:17" ht="12.75" customHeight="1" x14ac:dyDescent="0.2">
      <c r="A39" s="9" t="s">
        <v>59</v>
      </c>
      <c r="F39" s="10"/>
      <c r="G39" s="14">
        <v>0</v>
      </c>
      <c r="I39" s="9" t="s">
        <v>60</v>
      </c>
      <c r="O39" s="6">
        <f>+[2]BG!D122</f>
        <v>0</v>
      </c>
    </row>
    <row r="40" spans="1:17" ht="12.75" customHeight="1" x14ac:dyDescent="0.2">
      <c r="A40" s="12"/>
      <c r="F40" s="10"/>
      <c r="G40" s="15"/>
      <c r="I40" s="9" t="s">
        <v>61</v>
      </c>
      <c r="O40" s="6">
        <f>+[1]BG!D127</f>
        <v>-749157.86</v>
      </c>
    </row>
    <row r="41" spans="1:17" ht="12.75" customHeight="1" x14ac:dyDescent="0.2">
      <c r="A41" s="5" t="s">
        <v>62</v>
      </c>
      <c r="G41" s="8">
        <f>+[1]BG!D48</f>
        <v>10169.66</v>
      </c>
      <c r="I41" s="5" t="s">
        <v>63</v>
      </c>
      <c r="N41" s="6"/>
      <c r="O41" s="8">
        <f>SUM(O35:O40)</f>
        <v>-755274.54999999993</v>
      </c>
      <c r="Q41" s="6"/>
    </row>
    <row r="42" spans="1:17" ht="12.75" customHeight="1" x14ac:dyDescent="0.2">
      <c r="I42" s="5" t="s">
        <v>64</v>
      </c>
      <c r="N42" s="6"/>
      <c r="O42" s="8">
        <f>+O29+O31+O41</f>
        <v>-826782.24</v>
      </c>
      <c r="P42" s="6"/>
    </row>
    <row r="43" spans="1:17" ht="12.75" customHeight="1" x14ac:dyDescent="0.2">
      <c r="A43" s="5" t="s">
        <v>65</v>
      </c>
      <c r="G43" s="8">
        <f>+G8+G13+G21+G29+G35+G41</f>
        <v>826782.23800000001</v>
      </c>
      <c r="I43" s="5" t="s">
        <v>66</v>
      </c>
      <c r="N43" s="6"/>
      <c r="O43" s="6"/>
    </row>
    <row r="44" spans="1:17" ht="12.75" customHeight="1" x14ac:dyDescent="0.2">
      <c r="A44" s="5"/>
      <c r="B44" s="12"/>
      <c r="F44" s="10"/>
      <c r="G44" s="7"/>
      <c r="I44" s="9" t="s">
        <v>67</v>
      </c>
      <c r="O44" s="6">
        <v>0</v>
      </c>
    </row>
    <row r="45" spans="1:17" ht="12.75" customHeight="1" x14ac:dyDescent="0.2">
      <c r="A45" s="5" t="s">
        <v>68</v>
      </c>
      <c r="F45" s="10"/>
      <c r="G45" s="7"/>
      <c r="I45" s="9" t="s">
        <v>69</v>
      </c>
      <c r="N45" s="6"/>
      <c r="O45" s="6">
        <v>0</v>
      </c>
    </row>
    <row r="46" spans="1:17" ht="12.75" customHeight="1" x14ac:dyDescent="0.2">
      <c r="A46" s="9" t="s">
        <v>70</v>
      </c>
      <c r="F46" s="4"/>
      <c r="G46" s="10">
        <v>0</v>
      </c>
      <c r="I46" s="9" t="s">
        <v>71</v>
      </c>
      <c r="O46" s="6">
        <v>0</v>
      </c>
    </row>
    <row r="47" spans="1:17" ht="12.75" customHeight="1" x14ac:dyDescent="0.2">
      <c r="A47" s="9" t="s">
        <v>72</v>
      </c>
      <c r="G47" s="6">
        <v>0</v>
      </c>
      <c r="I47" s="5" t="s">
        <v>73</v>
      </c>
      <c r="N47" s="6"/>
      <c r="O47" s="8">
        <v>0</v>
      </c>
    </row>
    <row r="48" spans="1:17" ht="12.75" customHeight="1" x14ac:dyDescent="0.2">
      <c r="A48" s="9" t="s">
        <v>74</v>
      </c>
      <c r="G48" s="6">
        <v>0</v>
      </c>
      <c r="I48" s="13" t="s">
        <v>75</v>
      </c>
    </row>
    <row r="49" spans="1:19" ht="12.75" customHeight="1" x14ac:dyDescent="0.2">
      <c r="I49" s="9" t="s">
        <v>76</v>
      </c>
      <c r="N49" s="6"/>
      <c r="O49" s="6">
        <v>0</v>
      </c>
    </row>
    <row r="50" spans="1:19" ht="12.75" customHeight="1" x14ac:dyDescent="0.2">
      <c r="A50" s="5" t="s">
        <v>77</v>
      </c>
      <c r="G50" s="8">
        <v>0</v>
      </c>
      <c r="I50" s="9" t="s">
        <v>78</v>
      </c>
      <c r="O50" s="6">
        <f>+[2]BG!D136</f>
        <v>0</v>
      </c>
    </row>
    <row r="51" spans="1:19" ht="12.75" customHeight="1" x14ac:dyDescent="0.2">
      <c r="A51" s="5"/>
    </row>
    <row r="52" spans="1:19" ht="12.75" customHeight="1" x14ac:dyDescent="0.2">
      <c r="A52" s="5" t="s">
        <v>79</v>
      </c>
      <c r="F52" s="10"/>
      <c r="G52" s="7">
        <f>+[1]BG!D59</f>
        <v>5252.31</v>
      </c>
      <c r="I52" s="5" t="s">
        <v>80</v>
      </c>
      <c r="N52" s="6"/>
      <c r="O52" s="8">
        <f>SUM(O49:O50)</f>
        <v>0</v>
      </c>
    </row>
    <row r="53" spans="1:19" ht="12.75" customHeight="1" x14ac:dyDescent="0.2">
      <c r="I53" s="5" t="s">
        <v>81</v>
      </c>
      <c r="N53" s="6"/>
      <c r="O53" s="8">
        <f>-G52</f>
        <v>-5252.31</v>
      </c>
    </row>
    <row r="54" spans="1:19" ht="12.75" customHeight="1" x14ac:dyDescent="0.2">
      <c r="A54" s="3" t="s">
        <v>82</v>
      </c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5"/>
      <c r="Q54" s="5"/>
      <c r="R54" s="5"/>
      <c r="S54" s="5"/>
    </row>
    <row r="55" spans="1:19" ht="12.75" customHeight="1" x14ac:dyDescent="0.2">
      <c r="A55" s="3" t="s">
        <v>1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5"/>
      <c r="Q55" s="5"/>
      <c r="R55" s="5"/>
      <c r="S55" s="5"/>
    </row>
    <row r="56" spans="1:19" ht="12.75" customHeight="1" x14ac:dyDescent="0.2">
      <c r="A56" s="12"/>
    </row>
    <row r="57" spans="1:19" ht="12.75" customHeight="1" x14ac:dyDescent="0.2">
      <c r="A57" s="12"/>
    </row>
    <row r="58" spans="1:19" ht="12.75" customHeight="1" x14ac:dyDescent="0.2">
      <c r="A58" s="5" t="s">
        <v>83</v>
      </c>
      <c r="F58" s="6"/>
      <c r="G58" s="8"/>
      <c r="I58" s="5" t="s">
        <v>84</v>
      </c>
      <c r="N58" s="6"/>
      <c r="O58" s="6"/>
    </row>
    <row r="59" spans="1:19" ht="12.75" customHeight="1" x14ac:dyDescent="0.2">
      <c r="A59" s="9" t="s">
        <v>85</v>
      </c>
      <c r="G59" s="8"/>
      <c r="I59" s="9" t="s">
        <v>86</v>
      </c>
      <c r="O59" s="6">
        <f>+[1]GYP!F40</f>
        <v>7321.2800000000007</v>
      </c>
    </row>
    <row r="60" spans="1:19" ht="12.75" customHeight="1" x14ac:dyDescent="0.2">
      <c r="A60" s="9" t="s">
        <v>87</v>
      </c>
      <c r="G60" s="6">
        <f>+[2]GYP!F12</f>
        <v>0</v>
      </c>
      <c r="I60" s="9" t="s">
        <v>88</v>
      </c>
      <c r="O60" s="6">
        <f>+[2]GYP!F41</f>
        <v>0</v>
      </c>
    </row>
    <row r="61" spans="1:19" ht="12.75" customHeight="1" x14ac:dyDescent="0.2">
      <c r="A61" s="9" t="s">
        <v>89</v>
      </c>
      <c r="G61" s="6">
        <v>0</v>
      </c>
      <c r="I61" s="9" t="s">
        <v>90</v>
      </c>
      <c r="O61" s="6">
        <f>+[1]GYP!F42</f>
        <v>0</v>
      </c>
    </row>
    <row r="62" spans="1:19" ht="12.75" customHeight="1" x14ac:dyDescent="0.2">
      <c r="A62" s="9" t="s">
        <v>91</v>
      </c>
      <c r="F62" s="6"/>
      <c r="G62" s="6">
        <v>0</v>
      </c>
      <c r="I62" s="9" t="s">
        <v>92</v>
      </c>
      <c r="O62" s="6">
        <f>+[2]GYP!F43</f>
        <v>0</v>
      </c>
    </row>
    <row r="63" spans="1:19" ht="12.75" customHeight="1" x14ac:dyDescent="0.2">
      <c r="A63" s="9" t="s">
        <v>93</v>
      </c>
      <c r="G63" s="6">
        <v>0</v>
      </c>
      <c r="I63" s="9" t="s">
        <v>94</v>
      </c>
      <c r="O63" s="6">
        <f>+[1]GYP!F44</f>
        <v>0</v>
      </c>
    </row>
    <row r="64" spans="1:19" ht="12.75" customHeight="1" x14ac:dyDescent="0.2">
      <c r="A64" s="9" t="s">
        <v>95</v>
      </c>
      <c r="G64" s="6">
        <v>0</v>
      </c>
      <c r="I64" s="5" t="s">
        <v>96</v>
      </c>
      <c r="N64" s="6"/>
      <c r="O64" s="16">
        <f>SUM(O59:O63)</f>
        <v>7321.2800000000007</v>
      </c>
    </row>
    <row r="65" spans="1:15" ht="12.75" customHeight="1" x14ac:dyDescent="0.2">
      <c r="A65" s="9" t="s">
        <v>97</v>
      </c>
      <c r="F65" s="6"/>
      <c r="G65" s="6">
        <v>0</v>
      </c>
      <c r="I65" s="5" t="s">
        <v>98</v>
      </c>
      <c r="O65" s="8">
        <f>+G82+O64</f>
        <v>7321.2800000000007</v>
      </c>
    </row>
    <row r="66" spans="1:15" ht="12.75" customHeight="1" x14ac:dyDescent="0.2">
      <c r="A66" s="9" t="s">
        <v>99</v>
      </c>
      <c r="G66" s="6">
        <v>0</v>
      </c>
      <c r="I66" s="5" t="s">
        <v>100</v>
      </c>
      <c r="N66" s="6"/>
      <c r="O66" s="6"/>
    </row>
    <row r="67" spans="1:15" ht="12.75" customHeight="1" x14ac:dyDescent="0.2">
      <c r="A67" s="9" t="s">
        <v>101</v>
      </c>
      <c r="F67" s="6"/>
      <c r="G67" s="6">
        <f>+[1]GYP!F19</f>
        <v>0</v>
      </c>
      <c r="I67" s="9" t="s">
        <v>102</v>
      </c>
      <c r="O67" s="6">
        <f>+[1]GYP!F50</f>
        <v>8110.92</v>
      </c>
    </row>
    <row r="68" spans="1:15" ht="12.75" customHeight="1" x14ac:dyDescent="0.2">
      <c r="A68" s="5" t="s">
        <v>103</v>
      </c>
      <c r="F68" s="6"/>
      <c r="G68" s="8">
        <f>SUM(G60:G67)</f>
        <v>0</v>
      </c>
      <c r="I68" s="9" t="s">
        <v>104</v>
      </c>
      <c r="N68" s="6"/>
      <c r="O68" s="6">
        <f>+[1]GYP!F51</f>
        <v>2807.46</v>
      </c>
    </row>
    <row r="69" spans="1:15" ht="12.75" customHeight="1" x14ac:dyDescent="0.2">
      <c r="F69" s="6"/>
      <c r="I69" s="9" t="s">
        <v>105</v>
      </c>
      <c r="N69" s="6"/>
      <c r="O69" s="6">
        <f>+[1]GYP!F52</f>
        <v>13815.02</v>
      </c>
    </row>
    <row r="70" spans="1:15" ht="12.75" customHeight="1" x14ac:dyDescent="0.2">
      <c r="A70" s="5" t="s">
        <v>106</v>
      </c>
      <c r="F70" s="6"/>
      <c r="I70" s="5" t="s">
        <v>107</v>
      </c>
      <c r="N70" s="17"/>
      <c r="O70" s="18">
        <f>SUM(O67:O69)</f>
        <v>24733.4</v>
      </c>
    </row>
    <row r="71" spans="1:15" ht="12.75" customHeight="1" x14ac:dyDescent="0.2">
      <c r="A71" s="9" t="s">
        <v>108</v>
      </c>
      <c r="F71" s="6"/>
      <c r="G71" s="6">
        <v>0</v>
      </c>
      <c r="I71" s="5" t="s">
        <v>109</v>
      </c>
      <c r="O71" s="8">
        <f>+O65+O70</f>
        <v>32054.68</v>
      </c>
    </row>
    <row r="72" spans="1:15" ht="12.75" customHeight="1" x14ac:dyDescent="0.2">
      <c r="A72" s="9" t="s">
        <v>110</v>
      </c>
      <c r="G72" s="6">
        <v>0</v>
      </c>
      <c r="N72" s="6"/>
      <c r="O72" s="6"/>
    </row>
    <row r="73" spans="1:15" ht="12.75" customHeight="1" x14ac:dyDescent="0.2">
      <c r="A73" s="9" t="s">
        <v>111</v>
      </c>
      <c r="G73" s="6">
        <v>0</v>
      </c>
      <c r="I73" s="5" t="s">
        <v>112</v>
      </c>
      <c r="O73" s="16">
        <f>+[1]GYP!F57</f>
        <v>0</v>
      </c>
    </row>
    <row r="74" spans="1:15" x14ac:dyDescent="0.2">
      <c r="A74" s="9" t="s">
        <v>113</v>
      </c>
      <c r="G74" s="6">
        <v>0</v>
      </c>
      <c r="I74" s="5"/>
      <c r="O74" s="8"/>
    </row>
    <row r="75" spans="1:15" ht="13.5" thickBot="1" x14ac:dyDescent="0.25">
      <c r="A75" s="9" t="s">
        <v>114</v>
      </c>
      <c r="G75" s="6">
        <v>0</v>
      </c>
      <c r="I75" s="5" t="s">
        <v>115</v>
      </c>
      <c r="O75" s="19">
        <f>+O71+O73</f>
        <v>32054.68</v>
      </c>
    </row>
    <row r="76" spans="1:15" ht="13.5" thickTop="1" x14ac:dyDescent="0.2">
      <c r="A76" s="9" t="s">
        <v>116</v>
      </c>
      <c r="G76" s="6">
        <v>0</v>
      </c>
      <c r="O76" s="6"/>
    </row>
    <row r="77" spans="1:15" x14ac:dyDescent="0.2">
      <c r="A77" s="5" t="s">
        <v>117</v>
      </c>
      <c r="F77" s="6"/>
      <c r="G77" s="8">
        <f>SUM(G71:G76)</f>
        <v>0</v>
      </c>
    </row>
    <row r="78" spans="1:15" x14ac:dyDescent="0.2">
      <c r="A78" s="5" t="s">
        <v>118</v>
      </c>
      <c r="F78" s="6"/>
      <c r="G78" s="8">
        <f>+G68+G77</f>
        <v>0</v>
      </c>
      <c r="O78" s="17"/>
    </row>
    <row r="79" spans="1:15" x14ac:dyDescent="0.2">
      <c r="A79" s="9" t="s">
        <v>119</v>
      </c>
      <c r="G79" s="6">
        <v>0</v>
      </c>
      <c r="I79" s="5"/>
      <c r="J79" s="5"/>
      <c r="K79" s="5"/>
      <c r="L79" s="5"/>
      <c r="M79" s="5"/>
      <c r="N79" s="8"/>
      <c r="O79" s="17"/>
    </row>
    <row r="80" spans="1:15" x14ac:dyDescent="0.2">
      <c r="A80" s="9" t="s">
        <v>120</v>
      </c>
      <c r="F80" s="6"/>
      <c r="G80" s="6">
        <v>0</v>
      </c>
      <c r="I80" s="5"/>
      <c r="J80" s="5"/>
      <c r="K80" s="5"/>
      <c r="L80" s="5"/>
      <c r="M80" s="5"/>
      <c r="N80" s="8"/>
      <c r="O80" s="17"/>
    </row>
    <row r="81" spans="1:15" x14ac:dyDescent="0.2">
      <c r="A81" s="9" t="s">
        <v>121</v>
      </c>
      <c r="F81" s="6"/>
      <c r="G81" s="6">
        <f>+[1]GYP!F35</f>
        <v>0</v>
      </c>
      <c r="I81" s="5"/>
      <c r="J81" s="5"/>
      <c r="K81" s="5"/>
      <c r="L81" s="5"/>
      <c r="M81" s="5"/>
      <c r="N81" s="20"/>
      <c r="O81" s="17"/>
    </row>
    <row r="82" spans="1:15" x14ac:dyDescent="0.2">
      <c r="A82" s="5" t="s">
        <v>122</v>
      </c>
      <c r="F82" s="6"/>
      <c r="G82" s="8">
        <f>SUM(G78:G81)</f>
        <v>0</v>
      </c>
      <c r="N82" s="21"/>
    </row>
    <row r="83" spans="1:15" x14ac:dyDescent="0.2">
      <c r="F83" s="6"/>
    </row>
    <row r="84" spans="1:15" x14ac:dyDescent="0.2">
      <c r="F84" s="6"/>
      <c r="O84" s="6"/>
    </row>
    <row r="85" spans="1:15" x14ac:dyDescent="0.2">
      <c r="G85" s="22"/>
    </row>
    <row r="86" spans="1:15" x14ac:dyDescent="0.2">
      <c r="I86" s="5"/>
      <c r="O86" s="8"/>
    </row>
    <row r="87" spans="1:15" x14ac:dyDescent="0.2">
      <c r="N87" s="17"/>
      <c r="O87" s="6"/>
    </row>
    <row r="88" spans="1:15" x14ac:dyDescent="0.2">
      <c r="A88" s="12"/>
      <c r="I88" s="12"/>
      <c r="N88" s="17"/>
      <c r="O88" s="6"/>
    </row>
    <row r="89" spans="1:15" x14ac:dyDescent="0.2">
      <c r="A89" s="12"/>
      <c r="F89" s="6"/>
      <c r="G89" s="8"/>
      <c r="I89" s="12"/>
      <c r="N89" s="6"/>
      <c r="O89" s="6"/>
    </row>
    <row r="90" spans="1:15" x14ac:dyDescent="0.2">
      <c r="A90" s="12"/>
      <c r="C90" s="23"/>
      <c r="D90" s="24" t="s">
        <v>123</v>
      </c>
      <c r="E90" s="25"/>
      <c r="F90" s="25"/>
      <c r="G90" s="25"/>
      <c r="H90" s="25"/>
      <c r="I90" s="25"/>
      <c r="J90" s="26"/>
      <c r="K90" s="27"/>
      <c r="L90" s="28"/>
      <c r="M90" s="28"/>
      <c r="N90" s="28"/>
      <c r="O90" s="12"/>
    </row>
    <row r="91" spans="1:15" x14ac:dyDescent="0.2">
      <c r="A91" s="12"/>
      <c r="D91" s="29"/>
      <c r="F91" s="6"/>
      <c r="I91" s="30" t="s">
        <v>124</v>
      </c>
      <c r="J91" s="31"/>
      <c r="K91" s="32"/>
      <c r="L91" s="33"/>
      <c r="N91" s="6"/>
      <c r="O91" s="8"/>
    </row>
    <row r="92" spans="1:15" x14ac:dyDescent="0.2">
      <c r="A92" s="12"/>
      <c r="D92" s="29"/>
      <c r="F92" s="6"/>
      <c r="I92" s="30" t="s">
        <v>125</v>
      </c>
      <c r="J92" s="31"/>
      <c r="K92" s="32"/>
      <c r="L92" s="33"/>
    </row>
    <row r="93" spans="1:15" ht="13.5" thickBot="1" x14ac:dyDescent="0.25">
      <c r="A93" s="12"/>
      <c r="D93" s="29"/>
      <c r="E93" s="34" t="s">
        <v>126</v>
      </c>
      <c r="F93" s="35"/>
      <c r="G93" s="36">
        <v>-694377.57550000004</v>
      </c>
      <c r="H93" s="6"/>
      <c r="I93" s="37">
        <f>+G93/G94*100</f>
        <v>-351.55410894715982</v>
      </c>
      <c r="J93" s="31"/>
      <c r="K93" s="32"/>
      <c r="L93" s="30"/>
      <c r="O93" s="6"/>
    </row>
    <row r="94" spans="1:15" x14ac:dyDescent="0.2">
      <c r="A94" s="12"/>
      <c r="D94" s="29"/>
      <c r="E94" s="12" t="s">
        <v>127</v>
      </c>
      <c r="G94" s="36">
        <v>197516.55799999999</v>
      </c>
      <c r="H94" s="6"/>
      <c r="I94" s="38"/>
      <c r="J94" s="31"/>
      <c r="K94" s="32"/>
      <c r="L94" s="33"/>
    </row>
    <row r="95" spans="1:15" x14ac:dyDescent="0.2">
      <c r="A95" s="12"/>
      <c r="D95" s="29"/>
      <c r="E95" s="12"/>
      <c r="G95" s="6"/>
      <c r="H95" s="6"/>
      <c r="I95" s="38"/>
      <c r="J95" s="31"/>
      <c r="K95" s="32"/>
      <c r="L95" s="33"/>
    </row>
    <row r="96" spans="1:15" ht="13.5" thickBot="1" x14ac:dyDescent="0.25">
      <c r="A96" s="12"/>
      <c r="D96" s="29"/>
      <c r="E96" s="34" t="s">
        <v>128</v>
      </c>
      <c r="F96" s="35"/>
      <c r="G96" s="39">
        <f>+G93</f>
        <v>-694377.57550000004</v>
      </c>
      <c r="I96" s="40">
        <f>+G96/G97*100</f>
        <v>-351.55410894715982</v>
      </c>
      <c r="J96" s="31"/>
      <c r="K96" s="41"/>
      <c r="L96" s="30"/>
    </row>
    <row r="97" spans="1:11" x14ac:dyDescent="0.2">
      <c r="C97" s="42"/>
      <c r="D97" s="43"/>
      <c r="E97" s="44" t="s">
        <v>127</v>
      </c>
      <c r="F97" s="45"/>
      <c r="G97" s="46">
        <f>+G94</f>
        <v>197516.55799999999</v>
      </c>
      <c r="H97" s="45"/>
      <c r="I97" s="45"/>
      <c r="J97" s="47"/>
      <c r="K97" s="29"/>
    </row>
    <row r="99" spans="1:11" x14ac:dyDescent="0.2">
      <c r="G99" s="6"/>
    </row>
    <row r="100" spans="1:11" x14ac:dyDescent="0.2">
      <c r="F100" s="6"/>
      <c r="G100" s="6"/>
    </row>
    <row r="101" spans="1:11" x14ac:dyDescent="0.2">
      <c r="A101" s="12"/>
      <c r="F101" s="6"/>
      <c r="G101" s="6"/>
    </row>
    <row r="102" spans="1:11" x14ac:dyDescent="0.2">
      <c r="A102" s="12"/>
      <c r="G102" s="6"/>
    </row>
    <row r="103" spans="1:11" x14ac:dyDescent="0.2">
      <c r="A103" s="12"/>
    </row>
    <row r="104" spans="1:11" x14ac:dyDescent="0.2">
      <c r="A104" s="12"/>
      <c r="G104" s="6"/>
    </row>
    <row r="105" spans="1:11" x14ac:dyDescent="0.2">
      <c r="A105" s="12"/>
    </row>
    <row r="106" spans="1:11" x14ac:dyDescent="0.2">
      <c r="A106" s="12"/>
    </row>
    <row r="111" spans="1:11" x14ac:dyDescent="0.2">
      <c r="A111" s="5"/>
    </row>
    <row r="112" spans="1:11" x14ac:dyDescent="0.2">
      <c r="A112" s="12"/>
    </row>
    <row r="113" spans="1:1" x14ac:dyDescent="0.2">
      <c r="A113" s="12"/>
    </row>
  </sheetData>
  <mergeCells count="5">
    <mergeCell ref="A4:O4"/>
    <mergeCell ref="A5:O5"/>
    <mergeCell ref="A54:O54"/>
    <mergeCell ref="A55:O55"/>
    <mergeCell ref="D90:J90"/>
  </mergeCells>
  <pageMargins left="0.74803149606299213" right="0.74803149606299213" top="0.98425196850393704" bottom="0.98425196850393704" header="0" footer="0"/>
  <pageSetup scale="38" orientation="landscape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PUBLICACION </vt:lpstr>
      <vt:lpstr>'PUBLICACION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Gaston</dc:creator>
  <cp:lastModifiedBy>Gaston</cp:lastModifiedBy>
  <dcterms:created xsi:type="dcterms:W3CDTF">2023-09-27T11:45:17Z</dcterms:created>
  <dcterms:modified xsi:type="dcterms:W3CDTF">2023-09-27T11:45:58Z</dcterms:modified>
</cp:coreProperties>
</file>