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<sst xmlns="http://schemas.openxmlformats.org/spreadsheetml/2006/main" count="131" uniqueCount="129">
  <si>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31/10/2023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</si>
  <si>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</si>
  <si>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</si>
  <si>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</si>
  <si>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</si>
  <si>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</si>
  <si>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</si>
  <si>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</si>
  <si>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</si>
  <si>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</si>
  <si>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</si>
  <si>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</si>
  <si>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</si>
  <si>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</si>
  <si>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</si>
  <si>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</si>
  <si>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</si>
  <si>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</si>
  <si>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</si>
  <si>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</si>
  <si>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</si>
  <si>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</si>
  <si>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</si>
  <si>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</si>
  <si>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</si>
  <si>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</si>
  <si>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</si>
  <si>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</si>
  <si>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</si>
  <si>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</si>
  <si>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</si>
  <si>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</si>
  <si>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</si>
  <si>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</si>
  <si>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</si>
  <si>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</si>
  <si>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</si>
  <si>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</si>
  <si>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</si>
  <si>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</si>
  <si>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</si>
  <si>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</si>
  <si>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</si>
  <si>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</si>
  <si>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</si>
  <si>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</si>
  <si>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</si>
  <si>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</si>
  <si>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</si>
  <si>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</si>
  <si>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</si>
  <si>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</si>
  <si>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</si>
  <si>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</si>
  <si>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</si>
  <si>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</si>
  <si>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</si>
  <si>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</si>
  <si>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</si>
  <si>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</si>
  <si>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</si>
  <si>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</si>
  <si>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</si>
  <si>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</si>
  <si>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</si>
  <si>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</si>
  <si>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</si>
  <si>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</si>
  <si>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</si>
  <si>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</si>
  <si>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</si>
  <si>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</si>
  <si>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</si>
  <si>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</si>
  <si>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</si>
  <si>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</si>
  <si>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</si>
  <si>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</si>
  <si>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</si>
  <si>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</si>
  <si>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</si>
  <si>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</si>
  <si>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01/07/2023 AL 31/10/2023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</si>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</sst>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2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2" fillId="0" borderId="0" xfId="52" applyFont="1">
      <alignment/>
      <protection/>
    </xf>
    <xf numFmtId="4" fontId="0" fillId="0" borderId="0" xfId="52" applyNumberFormat="1">
      <alignment/>
      <protection/>
    </xf>
    <xf numFmtId="4" fontId="2" fillId="0" borderId="0" xfId="52" applyNumberFormat="1" applyFont="1" applyAlignment="1">
      <alignment horizontal="right"/>
      <protection/>
    </xf>
    <xf numFmtId="4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2" fillId="0" borderId="0" xfId="52" applyNumberFormat="1" applyFont="1" applyAlignment="1">
      <alignment horizontal="right"/>
      <protection/>
    </xf>
    <xf numFmtId="4" fontId="2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2" fillId="0" borderId="10" xfId="52" applyNumberFormat="1" applyFont="1" applyBorder="1" applyAlignment="1">
      <alignment horizontal="right"/>
      <protection/>
    </xf>
    <xf numFmtId="4" fontId="2" fillId="0" borderId="11" xfId="52" applyNumberFormat="1" applyFont="1" applyBorder="1">
      <alignment/>
      <protection/>
    </xf>
    <xf numFmtId="39" fontId="2" fillId="0" borderId="0" xfId="52" applyNumberFormat="1" applyFont="1">
      <alignment/>
      <protection/>
    </xf>
    <xf numFmtId="39" fontId="6" fillId="0" borderId="0" xfId="52" applyNumberFormat="1" applyFont="1">
      <alignment/>
      <protection/>
    </xf>
    <xf numFmtId="4" fontId="6" fillId="0" borderId="0" xfId="52" applyNumberFormat="1" applyFont="1">
      <alignment/>
      <protection/>
    </xf>
    <xf numFmtId="0" fontId="7" fillId="0" borderId="12" xfId="52" applyFont="1" applyBorder="1">
      <alignment/>
      <protection/>
    </xf>
    <xf numFmtId="0" fontId="7" fillId="0" borderId="13" xfId="52" applyFont="1" applyBorder="1">
      <alignment/>
      <protection/>
    </xf>
    <xf numFmtId="0" fontId="7" fillId="0" borderId="0" xfId="52" applyFont="1">
      <alignment/>
      <protection/>
    </xf>
    <xf numFmtId="0" fontId="0" fillId="0" borderId="13" xfId="52" applyBorder="1">
      <alignment/>
      <protection/>
    </xf>
    <xf numFmtId="4" fontId="7" fillId="0" borderId="0" xfId="52" applyNumberFormat="1" applyFont="1" applyAlignment="1">
      <alignment horizontal="center"/>
      <protection/>
    </xf>
    <xf numFmtId="0" fontId="4" fillId="0" borderId="12" xfId="52" applyFont="1" applyBorder="1">
      <alignment/>
      <protection/>
    </xf>
    <xf numFmtId="0" fontId="7" fillId="0" borderId="13" xfId="52" applyFont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4" xfId="52" applyFont="1" applyBorder="1">
      <alignment/>
      <protection/>
    </xf>
    <xf numFmtId="0" fontId="0" fillId="0" borderId="14" xfId="52" applyBorder="1">
      <alignment/>
      <protection/>
    </xf>
    <xf numFmtId="4" fontId="4" fillId="0" borderId="15" xfId="0" applyNumberFormat="1" applyFont="1" applyBorder="1" applyAlignment="1">
      <alignment/>
    </xf>
    <xf numFmtId="4" fontId="7" fillId="0" borderId="15" xfId="52" applyNumberFormat="1" applyFont="1" applyBorder="1" applyAlignment="1">
      <alignment horizontal="center" vertical="center"/>
      <protection/>
    </xf>
    <xf numFmtId="4" fontId="4" fillId="0" borderId="0" xfId="52" applyNumberFormat="1" applyFont="1">
      <alignment/>
      <protection/>
    </xf>
    <xf numFmtId="4" fontId="4" fillId="0" borderId="14" xfId="52" applyNumberFormat="1" applyFont="1" applyBorder="1">
      <alignment/>
      <protection/>
    </xf>
    <xf numFmtId="4" fontId="7" fillId="0" borderId="15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6" xfId="52" applyBorder="1">
      <alignment/>
      <protection/>
    </xf>
    <xf numFmtId="0" fontId="4" fillId="0" borderId="10" xfId="52" applyFont="1" applyBorder="1">
      <alignment/>
      <protection/>
    </xf>
    <xf numFmtId="0" fontId="0" fillId="0" borderId="10" xfId="52" applyBorder="1">
      <alignment/>
      <protection/>
    </xf>
    <xf numFmtId="4" fontId="4" fillId="0" borderId="10" xfId="52" applyNumberFormat="1" applyFont="1" applyBorder="1">
      <alignment/>
      <protection/>
    </xf>
    <xf numFmtId="0" fontId="0" fillId="0" borderId="17" xfId="52" applyBorder="1">
      <alignment/>
      <protection/>
    </xf>
    <xf numFmtId="0" fontId="2" fillId="0" borderId="0" xfId="52" applyFont="1" applyAlignment="1">
      <alignment horizontal="center"/>
      <protection/>
    </xf>
    <xf numFmtId="0" fontId="7" fillId="0" borderId="18" xfId="52" applyFont="1" applyBorder="1" applyAlignment="1">
      <alignment horizontal="center"/>
      <protection/>
    </xf>
    <xf numFmtId="0" fontId="7" fillId="0" borderId="19" xfId="52" applyFont="1" applyBorder="1" applyAlignment="1">
      <alignment horizontal="center"/>
      <protection/>
    </xf>
    <xf numFmtId="0" fontId="7" fillId="0" borderId="20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cos.salazar\AppData\Local\Microsoft\Windows\INetCache\Content.Outlook\AN6FPVPR\ESTADOS%20FINANCIEROS%20OCTUBRE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3393336.3299999996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18977.98</v>
          </cell>
        </row>
        <row r="42">
          <cell r="D42">
            <v>24949.62</v>
          </cell>
        </row>
        <row r="48">
          <cell r="D48">
            <v>220863.9</v>
          </cell>
        </row>
        <row r="59">
          <cell r="D59">
            <v>71864.44</v>
          </cell>
        </row>
        <row r="92">
          <cell r="D92">
            <v>0</v>
          </cell>
        </row>
        <row r="96">
          <cell r="D96">
            <v>-277843.7</v>
          </cell>
        </row>
        <row r="98">
          <cell r="D98">
            <v>0</v>
          </cell>
        </row>
        <row r="106">
          <cell r="D106">
            <v>-112232.31999999999</v>
          </cell>
        </row>
        <row r="115">
          <cell r="D115">
            <v>-100000</v>
          </cell>
        </row>
        <row r="119">
          <cell r="D119">
            <v>-1573.79</v>
          </cell>
        </row>
        <row r="121">
          <cell r="D121">
            <v>152514.46</v>
          </cell>
        </row>
        <row r="127">
          <cell r="D127">
            <v>-3139320.48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-502818.73000000004</v>
          </cell>
        </row>
        <row r="42">
          <cell r="F42">
            <v>-143615.57</v>
          </cell>
        </row>
        <row r="44">
          <cell r="F44">
            <v>0</v>
          </cell>
        </row>
        <row r="50">
          <cell r="F50">
            <v>215441.69</v>
          </cell>
        </row>
        <row r="51">
          <cell r="F51">
            <v>27102.33</v>
          </cell>
        </row>
        <row r="52">
          <cell r="F52">
            <v>224218.28000000003</v>
          </cell>
        </row>
        <row r="57">
          <cell r="F57">
            <v>0</v>
          </cell>
        </row>
        <row r="59">
          <cell r="F59">
            <v>-179672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1">
      <selection activeCell="F96" sqref="F96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2.7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6:7" ht="12.75" customHeight="1">
      <c r="F6" s="3"/>
      <c r="G6" s="3"/>
    </row>
    <row r="7" spans="1:9" ht="12.75" customHeight="1">
      <c r="A7" s="4" t="s">
        <v>2</v>
      </c>
      <c r="E7" s="5"/>
      <c r="F7" s="3"/>
      <c r="G7" s="3"/>
      <c r="I7" s="4" t="s">
        <v>3</v>
      </c>
    </row>
    <row r="8" spans="1:9" ht="12.75" customHeight="1">
      <c r="A8" s="4" t="s">
        <v>4</v>
      </c>
      <c r="F8" s="6"/>
      <c r="G8" s="6">
        <f>SUM(G9:G12)</f>
        <v>3393336.3299999996</v>
      </c>
      <c r="I8" s="7" t="s">
        <v>5</v>
      </c>
    </row>
    <row r="9" spans="1:15" ht="12.75" customHeight="1">
      <c r="A9" s="8" t="s">
        <v>6</v>
      </c>
      <c r="F9" s="6"/>
      <c r="G9" s="9">
        <f>+'[1]BG'!D14</f>
        <v>0</v>
      </c>
      <c r="I9" s="4" t="s">
        <v>7</v>
      </c>
      <c r="N9" s="5"/>
      <c r="O9" s="7">
        <v>0</v>
      </c>
    </row>
    <row r="10" spans="1:15" ht="12.75" customHeight="1">
      <c r="A10" s="8" t="s">
        <v>8</v>
      </c>
      <c r="F10" s="6"/>
      <c r="G10" s="9">
        <f>+'[1]BG'!D15</f>
        <v>3393336.3299999996</v>
      </c>
      <c r="I10" s="8" t="s">
        <v>9</v>
      </c>
      <c r="O10" s="5">
        <v>0</v>
      </c>
    </row>
    <row r="11" spans="1:15" ht="12.75" customHeight="1">
      <c r="A11" s="8" t="s">
        <v>10</v>
      </c>
      <c r="F11" s="6"/>
      <c r="G11" s="9">
        <f>+'[1]BG'!D16</f>
        <v>0</v>
      </c>
      <c r="I11" s="8" t="s">
        <v>11</v>
      </c>
      <c r="O11" s="5">
        <v>0</v>
      </c>
    </row>
    <row r="12" spans="1:15" ht="12.75" customHeight="1">
      <c r="A12" s="8" t="s">
        <v>12</v>
      </c>
      <c r="F12" s="9"/>
      <c r="G12" s="9">
        <f>+'[1]BG'!D17</f>
        <v>0</v>
      </c>
      <c r="I12" s="4" t="s">
        <v>13</v>
      </c>
      <c r="N12" s="5"/>
      <c r="O12" s="7">
        <f>SUM(O13:O16)</f>
        <v>0</v>
      </c>
    </row>
    <row r="13" spans="1:15" ht="12.75" customHeight="1">
      <c r="A13" s="4" t="s">
        <v>14</v>
      </c>
      <c r="F13" s="3"/>
      <c r="G13" s="6">
        <f>SUM(G14:G19)</f>
        <v>0</v>
      </c>
      <c r="I13" s="8" t="s">
        <v>15</v>
      </c>
      <c r="N13" s="5"/>
      <c r="O13" s="5">
        <f>+'[2]BG'!D67</f>
        <v>0</v>
      </c>
    </row>
    <row r="14" spans="1:15" ht="12.75" customHeight="1">
      <c r="A14" s="8" t="s">
        <v>16</v>
      </c>
      <c r="F14" s="3"/>
      <c r="G14" s="9">
        <f>+'[2]BG'!D20</f>
        <v>0</v>
      </c>
      <c r="I14" s="8" t="s">
        <v>17</v>
      </c>
      <c r="N14" s="5"/>
      <c r="O14" s="5">
        <f>+'[2]BG'!D68</f>
        <v>0</v>
      </c>
    </row>
    <row r="15" spans="1:15" ht="12.75" customHeight="1">
      <c r="A15" s="8" t="s">
        <v>18</v>
      </c>
      <c r="F15" s="3"/>
      <c r="G15" s="9">
        <f>+'[1]BG'!D21</f>
        <v>0</v>
      </c>
      <c r="I15" s="8" t="s">
        <v>19</v>
      </c>
      <c r="N15" s="5"/>
      <c r="O15" s="5">
        <f>+'[2]BG'!D69</f>
        <v>0</v>
      </c>
    </row>
    <row r="16" spans="1:15" ht="12.75" customHeight="1">
      <c r="A16" s="8" t="s">
        <v>20</v>
      </c>
      <c r="F16" s="3"/>
      <c r="G16" s="9">
        <f>+'[2]BG'!D22</f>
        <v>0</v>
      </c>
      <c r="I16" s="8" t="s">
        <v>21</v>
      </c>
      <c r="N16" s="5"/>
      <c r="O16" s="5">
        <f>+'[2]BG'!D70</f>
        <v>0</v>
      </c>
    </row>
    <row r="17" spans="1:15" ht="12.75" customHeight="1">
      <c r="A17" s="8" t="s">
        <v>22</v>
      </c>
      <c r="F17" s="3"/>
      <c r="G17" s="9">
        <f>+'[2]BG'!D23</f>
        <v>0</v>
      </c>
      <c r="I17" s="4" t="s">
        <v>23</v>
      </c>
      <c r="N17" s="5"/>
      <c r="O17" s="7">
        <v>0</v>
      </c>
    </row>
    <row r="18" spans="1:15" ht="12.75" customHeight="1">
      <c r="A18" s="8" t="s">
        <v>24</v>
      </c>
      <c r="F18" s="3"/>
      <c r="G18" s="9">
        <f>+'[1]BG'!D24</f>
        <v>0</v>
      </c>
      <c r="I18" s="4" t="s">
        <v>25</v>
      </c>
      <c r="N18" s="5"/>
      <c r="O18" s="7">
        <f>SUM(O19:O21)</f>
        <v>0</v>
      </c>
    </row>
    <row r="19" spans="1:15" ht="12.75" customHeight="1">
      <c r="A19" s="8" t="s">
        <v>26</v>
      </c>
      <c r="E19" s="5"/>
      <c r="F19" s="5"/>
      <c r="G19" s="9">
        <f>+'[2]BG'!D25</f>
        <v>0</v>
      </c>
      <c r="I19" s="8" t="s">
        <v>27</v>
      </c>
      <c r="O19" s="5">
        <v>0</v>
      </c>
    </row>
    <row r="20" spans="1:15" ht="12.75" customHeight="1">
      <c r="A20" s="8" t="s">
        <v>28</v>
      </c>
      <c r="G20" s="5">
        <v>0</v>
      </c>
      <c r="I20" s="8" t="s">
        <v>29</v>
      </c>
      <c r="N20" s="5"/>
      <c r="O20" s="5">
        <v>0</v>
      </c>
    </row>
    <row r="21" spans="1:15" ht="12.75" customHeight="1">
      <c r="A21" s="4" t="s">
        <v>30</v>
      </c>
      <c r="F21" s="9"/>
      <c r="G21" s="6">
        <f>SUM(G22:G27)</f>
        <v>0</v>
      </c>
      <c r="I21" s="8" t="s">
        <v>31</v>
      </c>
      <c r="O21" s="5">
        <f>+'[1]BG'!D92</f>
        <v>0</v>
      </c>
    </row>
    <row r="22" spans="1:15" ht="12.75" customHeight="1">
      <c r="A22" s="8" t="s">
        <v>32</v>
      </c>
      <c r="F22" s="3"/>
      <c r="G22" s="5">
        <v>0</v>
      </c>
      <c r="I22" s="4" t="s">
        <v>33</v>
      </c>
      <c r="N22" s="5"/>
      <c r="O22" s="7">
        <v>0</v>
      </c>
    </row>
    <row r="23" spans="1:15" ht="12.75" customHeight="1">
      <c r="A23" s="8" t="s">
        <v>34</v>
      </c>
      <c r="F23" s="9"/>
      <c r="G23" s="9">
        <v>0</v>
      </c>
      <c r="I23" s="4" t="s">
        <v>35</v>
      </c>
      <c r="N23" s="5"/>
      <c r="O23" s="7">
        <f>+'[1]BG'!D96</f>
        <v>-277843.7</v>
      </c>
    </row>
    <row r="24" spans="1:15" ht="12.75" customHeight="1">
      <c r="A24" s="8" t="s">
        <v>36</v>
      </c>
      <c r="F24" s="3"/>
      <c r="G24" s="9">
        <v>0</v>
      </c>
      <c r="I24" s="4" t="s">
        <v>37</v>
      </c>
      <c r="N24" s="5"/>
      <c r="O24" s="7">
        <f>+'[1]BG'!D98</f>
        <v>0</v>
      </c>
    </row>
    <row r="25" spans="1:15" ht="12.75" customHeight="1">
      <c r="A25" s="8" t="s">
        <v>38</v>
      </c>
      <c r="F25" s="10"/>
      <c r="G25" s="9">
        <v>0</v>
      </c>
      <c r="I25" s="4" t="s">
        <v>39</v>
      </c>
      <c r="N25" s="5"/>
      <c r="O25" s="7">
        <v>0</v>
      </c>
    </row>
    <row r="26" spans="1:15" ht="12.75" customHeight="1">
      <c r="A26" s="8" t="s">
        <v>40</v>
      </c>
      <c r="F26" s="3"/>
      <c r="G26" s="9">
        <f>+'[2]BG'!D32</f>
        <v>0</v>
      </c>
      <c r="I26" s="4" t="s">
        <v>41</v>
      </c>
      <c r="N26" s="5"/>
      <c r="O26" s="7">
        <v>0</v>
      </c>
    </row>
    <row r="27" spans="1:15" ht="12.75" customHeight="1">
      <c r="A27" s="8" t="s">
        <v>42</v>
      </c>
      <c r="E27" s="5"/>
      <c r="F27" s="9"/>
      <c r="G27" s="9">
        <f>+'[2]BG'!D33</f>
        <v>0</v>
      </c>
      <c r="I27" s="4" t="s">
        <v>43</v>
      </c>
      <c r="N27" s="5"/>
      <c r="O27" s="5">
        <v>0</v>
      </c>
    </row>
    <row r="28" spans="6:15" ht="12.75" customHeight="1">
      <c r="F28" s="3"/>
      <c r="G28" s="6"/>
      <c r="I28" s="4" t="s">
        <v>44</v>
      </c>
      <c r="N28" s="5"/>
      <c r="O28" s="7">
        <f>+'[1]BG'!D106</f>
        <v>-112232.31999999999</v>
      </c>
    </row>
    <row r="29" spans="1:15" ht="12.75" customHeight="1">
      <c r="A29" s="4" t="s">
        <v>45</v>
      </c>
      <c r="F29" s="9"/>
      <c r="G29" s="6">
        <f>+'[1]BG'!D36</f>
        <v>18977.98</v>
      </c>
      <c r="I29" s="4" t="s">
        <v>46</v>
      </c>
      <c r="N29" s="5"/>
      <c r="O29" s="7">
        <f>+O12+O23+O28+O24+O18</f>
        <v>-390076.02</v>
      </c>
    </row>
    <row r="30" spans="1:15" ht="12.75" customHeight="1">
      <c r="A30" s="11"/>
      <c r="F30" s="3"/>
      <c r="G30" s="6"/>
      <c r="N30" s="5"/>
      <c r="O30" s="5"/>
    </row>
    <row r="31" spans="1:15" ht="12.75" customHeight="1">
      <c r="A31" s="4" t="s">
        <v>47</v>
      </c>
      <c r="F31" s="10"/>
      <c r="G31" s="6">
        <f>+'[2]BG'!D37</f>
        <v>0</v>
      </c>
      <c r="I31" s="4" t="s">
        <v>48</v>
      </c>
      <c r="N31" s="5"/>
      <c r="O31" s="7">
        <f>+'[1]GYP'!F59</f>
        <v>-179672</v>
      </c>
    </row>
    <row r="32" spans="1:15" ht="12.75" customHeight="1">
      <c r="A32" s="11"/>
      <c r="F32" s="3"/>
      <c r="G32" s="7"/>
      <c r="N32" s="5"/>
      <c r="O32" s="5"/>
    </row>
    <row r="33" spans="1:9" ht="12.75" customHeight="1">
      <c r="A33" s="4" t="s">
        <v>49</v>
      </c>
      <c r="F33" s="3"/>
      <c r="G33" s="9">
        <f>+'[2]BG'!D39</f>
        <v>0</v>
      </c>
      <c r="I33" s="4" t="s">
        <v>50</v>
      </c>
    </row>
    <row r="34" spans="1:9" ht="12.75" customHeight="1">
      <c r="A34" s="11"/>
      <c r="F34" s="3"/>
      <c r="G34" s="6"/>
      <c r="I34" s="12" t="s">
        <v>51</v>
      </c>
    </row>
    <row r="35" spans="1:15" ht="12.75" customHeight="1">
      <c r="A35" s="4" t="s">
        <v>52</v>
      </c>
      <c r="F35" s="6"/>
      <c r="G35" s="6">
        <f>+'[1]BG'!D42</f>
        <v>24949.62</v>
      </c>
      <c r="I35" s="8" t="s">
        <v>53</v>
      </c>
      <c r="O35" s="5">
        <f>+'[1]BG'!D115</f>
        <v>-100000</v>
      </c>
    </row>
    <row r="36" spans="6:15" ht="12.75" customHeight="1">
      <c r="F36" s="6"/>
      <c r="G36" s="6"/>
      <c r="I36" s="12" t="s">
        <v>54</v>
      </c>
      <c r="N36" s="5"/>
      <c r="O36" s="5">
        <v>0</v>
      </c>
    </row>
    <row r="37" spans="1:15" ht="12.75" customHeight="1">
      <c r="A37" s="4" t="s">
        <v>55</v>
      </c>
      <c r="F37" s="3"/>
      <c r="G37" s="6">
        <f>SUM(G38:G39)</f>
        <v>0</v>
      </c>
      <c r="I37" s="12" t="s">
        <v>56</v>
      </c>
      <c r="O37" s="5">
        <f>+'[1]BG'!D119</f>
        <v>-1573.79</v>
      </c>
    </row>
    <row r="38" spans="1:15" ht="12.75" customHeight="1">
      <c r="A38" s="8" t="s">
        <v>57</v>
      </c>
      <c r="F38" s="9"/>
      <c r="G38" s="9">
        <v>0</v>
      </c>
      <c r="I38" s="8" t="s">
        <v>58</v>
      </c>
      <c r="N38" s="5"/>
      <c r="O38" s="5">
        <f>+'[1]BG'!D121</f>
        <v>152514.46</v>
      </c>
    </row>
    <row r="39" spans="1:15" ht="12.75" customHeight="1">
      <c r="A39" s="8" t="s">
        <v>59</v>
      </c>
      <c r="F39" s="9"/>
      <c r="G39" s="13">
        <v>0</v>
      </c>
      <c r="I39" s="8" t="s">
        <v>60</v>
      </c>
      <c r="O39" s="5">
        <f>+'[2]BG'!D122</f>
        <v>0</v>
      </c>
    </row>
    <row r="40" spans="1:15" ht="12.75" customHeight="1">
      <c r="A40" s="11"/>
      <c r="F40" s="9"/>
      <c r="G40" s="14"/>
      <c r="I40" s="8" t="s">
        <v>61</v>
      </c>
      <c r="O40" s="5">
        <f>+'[1]BG'!D127</f>
        <v>-3139320.48</v>
      </c>
    </row>
    <row r="41" spans="1:17" ht="12.75" customHeight="1">
      <c r="A41" s="4" t="s">
        <v>62</v>
      </c>
      <c r="G41" s="7">
        <f>+'[1]BG'!D48</f>
        <v>220863.9</v>
      </c>
      <c r="I41" s="4" t="s">
        <v>63</v>
      </c>
      <c r="N41" s="5"/>
      <c r="O41" s="7">
        <f>SUM(O35:O40)</f>
        <v>-3088379.81</v>
      </c>
      <c r="Q41" s="5"/>
    </row>
    <row r="42" spans="9:16" ht="12.75" customHeight="1">
      <c r="I42" s="4" t="s">
        <v>64</v>
      </c>
      <c r="N42" s="5"/>
      <c r="O42" s="7">
        <f>+O29+O31+O41</f>
        <v>-3658127.83</v>
      </c>
      <c r="P42" s="5"/>
    </row>
    <row r="43" spans="1:15" ht="12.75" customHeight="1">
      <c r="A43" s="4" t="s">
        <v>65</v>
      </c>
      <c r="G43" s="7">
        <f>+G8+G13+G21+G29+G35+G41</f>
        <v>3658127.8299999996</v>
      </c>
      <c r="I43" s="4" t="s">
        <v>66</v>
      </c>
      <c r="N43" s="5"/>
      <c r="O43" s="5"/>
    </row>
    <row r="44" spans="1:15" ht="12.75" customHeight="1">
      <c r="A44" s="4"/>
      <c r="B44" s="11"/>
      <c r="F44" s="9"/>
      <c r="G44" s="6"/>
      <c r="I44" s="8" t="s">
        <v>67</v>
      </c>
      <c r="O44" s="5">
        <v>0</v>
      </c>
    </row>
    <row r="45" spans="1:15" ht="12.75" customHeight="1">
      <c r="A45" s="4" t="s">
        <v>68</v>
      </c>
      <c r="F45" s="9"/>
      <c r="G45" s="6"/>
      <c r="I45" s="8" t="s">
        <v>69</v>
      </c>
      <c r="N45" s="5"/>
      <c r="O45" s="5">
        <v>0</v>
      </c>
    </row>
    <row r="46" spans="1:15" ht="12.75" customHeight="1">
      <c r="A46" s="8" t="s">
        <v>70</v>
      </c>
      <c r="F46" s="3"/>
      <c r="G46" s="9">
        <v>0</v>
      </c>
      <c r="I46" s="8" t="s">
        <v>71</v>
      </c>
      <c r="O46" s="5">
        <v>0</v>
      </c>
    </row>
    <row r="47" spans="1:15" ht="12.75" customHeight="1">
      <c r="A47" s="8" t="s">
        <v>72</v>
      </c>
      <c r="G47" s="5">
        <v>0</v>
      </c>
      <c r="I47" s="4" t="s">
        <v>73</v>
      </c>
      <c r="N47" s="5"/>
      <c r="O47" s="7">
        <v>0</v>
      </c>
    </row>
    <row r="48" spans="1:9" ht="12.75" customHeight="1">
      <c r="A48" s="8" t="s">
        <v>74</v>
      </c>
      <c r="G48" s="5">
        <v>0</v>
      </c>
      <c r="I48" s="12" t="s">
        <v>75</v>
      </c>
    </row>
    <row r="49" spans="9:15" ht="12.75" customHeight="1">
      <c r="I49" s="8" t="s">
        <v>76</v>
      </c>
      <c r="N49" s="5"/>
      <c r="O49" s="5">
        <v>0</v>
      </c>
    </row>
    <row r="50" spans="1:15" ht="12.75" customHeight="1">
      <c r="A50" s="4" t="s">
        <v>77</v>
      </c>
      <c r="G50" s="7">
        <v>0</v>
      </c>
      <c r="I50" s="8" t="s">
        <v>78</v>
      </c>
      <c r="O50" s="5">
        <f>+'[2]BG'!D136</f>
        <v>0</v>
      </c>
    </row>
    <row r="51" ht="12.75" customHeight="1">
      <c r="A51" s="4"/>
    </row>
    <row r="52" spans="1:15" ht="12.75" customHeight="1">
      <c r="A52" s="4" t="s">
        <v>79</v>
      </c>
      <c r="F52" s="9"/>
      <c r="G52" s="6">
        <f>+'[1]BG'!D59</f>
        <v>71864.44</v>
      </c>
      <c r="I52" s="4" t="s">
        <v>80</v>
      </c>
      <c r="N52" s="5"/>
      <c r="O52" s="7">
        <f>SUM(O49:O50)</f>
        <v>0</v>
      </c>
    </row>
    <row r="53" spans="9:15" ht="12.75" customHeight="1">
      <c r="I53" s="4" t="s">
        <v>81</v>
      </c>
      <c r="N53" s="5"/>
      <c r="O53" s="7">
        <f>-G52</f>
        <v>-71864.44</v>
      </c>
    </row>
    <row r="54" spans="1:19" ht="12.75" customHeight="1">
      <c r="A54" s="44" t="s">
        <v>82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"/>
      <c r="Q54" s="4"/>
      <c r="R54" s="4"/>
      <c r="S54" s="4"/>
    </row>
    <row r="55" spans="1:19" ht="12.75" customHeight="1">
      <c r="A55" s="44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"/>
      <c r="Q55" s="4"/>
      <c r="R55" s="4"/>
      <c r="S55" s="4"/>
    </row>
    <row r="56" ht="12.75" customHeight="1">
      <c r="A56" s="11"/>
    </row>
    <row r="57" ht="12.75" customHeight="1">
      <c r="A57" s="11"/>
    </row>
    <row r="58" spans="1:15" ht="12.75" customHeight="1">
      <c r="A58" s="4" t="s">
        <v>83</v>
      </c>
      <c r="F58" s="5"/>
      <c r="G58" s="7"/>
      <c r="I58" s="4" t="s">
        <v>84</v>
      </c>
      <c r="N58" s="5"/>
      <c r="O58" s="5"/>
    </row>
    <row r="59" spans="1:15" ht="12.75" customHeight="1">
      <c r="A59" s="8" t="s">
        <v>85</v>
      </c>
      <c r="G59" s="7"/>
      <c r="I59" s="8" t="s">
        <v>86</v>
      </c>
      <c r="O59" s="5">
        <f>+'[1]GYP'!F40</f>
        <v>-502818.73000000004</v>
      </c>
    </row>
    <row r="60" spans="1:15" ht="12.75" customHeight="1">
      <c r="A60" s="8" t="s">
        <v>87</v>
      </c>
      <c r="G60" s="5">
        <f>+'[2]GYP'!F12</f>
        <v>0</v>
      </c>
      <c r="I60" s="8" t="s">
        <v>88</v>
      </c>
      <c r="O60" s="5">
        <f>+'[2]GYP'!F41</f>
        <v>0</v>
      </c>
    </row>
    <row r="61" spans="1:15" ht="12.75" customHeight="1">
      <c r="A61" s="8" t="s">
        <v>89</v>
      </c>
      <c r="G61" s="5">
        <v>0</v>
      </c>
      <c r="I61" s="8" t="s">
        <v>90</v>
      </c>
      <c r="O61" s="5">
        <f>+'[1]GYP'!F42</f>
        <v>-143615.57</v>
      </c>
    </row>
    <row r="62" spans="1:15" ht="12.75" customHeight="1">
      <c r="A62" s="8" t="s">
        <v>91</v>
      </c>
      <c r="F62" s="5"/>
      <c r="G62" s="5">
        <v>0</v>
      </c>
      <c r="I62" s="8" t="s">
        <v>92</v>
      </c>
      <c r="O62" s="5">
        <f>+'[2]GYP'!F43</f>
        <v>0</v>
      </c>
    </row>
    <row r="63" spans="1:15" ht="12.75" customHeight="1">
      <c r="A63" s="8" t="s">
        <v>93</v>
      </c>
      <c r="G63" s="5">
        <v>0</v>
      </c>
      <c r="I63" s="8" t="s">
        <v>94</v>
      </c>
      <c r="O63" s="5">
        <f>+'[1]GYP'!F44</f>
        <v>0</v>
      </c>
    </row>
    <row r="64" spans="1:15" ht="12.75" customHeight="1">
      <c r="A64" s="8" t="s">
        <v>95</v>
      </c>
      <c r="G64" s="5">
        <v>0</v>
      </c>
      <c r="I64" s="4" t="s">
        <v>96</v>
      </c>
      <c r="N64" s="5"/>
      <c r="O64" s="15">
        <f>SUM(O59:O63)</f>
        <v>-646434.3</v>
      </c>
    </row>
    <row r="65" spans="1:15" ht="12.75" customHeight="1">
      <c r="A65" s="8" t="s">
        <v>97</v>
      </c>
      <c r="F65" s="5"/>
      <c r="G65" s="5">
        <v>0</v>
      </c>
      <c r="I65" s="4" t="s">
        <v>98</v>
      </c>
      <c r="O65" s="7">
        <f>+G82+O64</f>
        <v>-646434.3</v>
      </c>
    </row>
    <row r="66" spans="1:15" ht="12.75" customHeight="1">
      <c r="A66" s="8" t="s">
        <v>99</v>
      </c>
      <c r="G66" s="5">
        <v>0</v>
      </c>
      <c r="I66" s="4" t="s">
        <v>100</v>
      </c>
      <c r="N66" s="5"/>
      <c r="O66" s="5"/>
    </row>
    <row r="67" spans="1:15" ht="12.75" customHeight="1">
      <c r="A67" s="8" t="s">
        <v>101</v>
      </c>
      <c r="F67" s="5"/>
      <c r="G67" s="5">
        <f>+'[1]GYP'!F19</f>
        <v>0</v>
      </c>
      <c r="I67" s="8" t="s">
        <v>102</v>
      </c>
      <c r="O67" s="5">
        <f>+'[1]GYP'!F50</f>
        <v>215441.69</v>
      </c>
    </row>
    <row r="68" spans="1:15" ht="12.75" customHeight="1">
      <c r="A68" s="4" t="s">
        <v>103</v>
      </c>
      <c r="F68" s="5"/>
      <c r="G68" s="7">
        <f>SUM(G60:G67)</f>
        <v>0</v>
      </c>
      <c r="I68" s="8" t="s">
        <v>104</v>
      </c>
      <c r="N68" s="5"/>
      <c r="O68" s="5">
        <f>+'[1]GYP'!F51</f>
        <v>27102.33</v>
      </c>
    </row>
    <row r="69" spans="6:15" ht="12.75" customHeight="1">
      <c r="F69" s="5"/>
      <c r="I69" s="8" t="s">
        <v>105</v>
      </c>
      <c r="N69" s="5"/>
      <c r="O69" s="5">
        <f>+'[1]GYP'!F52</f>
        <v>224218.28000000003</v>
      </c>
    </row>
    <row r="70" spans="1:15" ht="12.75" customHeight="1">
      <c r="A70" s="4" t="s">
        <v>106</v>
      </c>
      <c r="F70" s="5"/>
      <c r="I70" s="4" t="s">
        <v>107</v>
      </c>
      <c r="N70" s="16"/>
      <c r="O70" s="17">
        <f>SUM(O67:O69)</f>
        <v>466762.30000000005</v>
      </c>
    </row>
    <row r="71" spans="1:15" ht="12.75" customHeight="1">
      <c r="A71" s="8" t="s">
        <v>108</v>
      </c>
      <c r="F71" s="5"/>
      <c r="G71" s="5">
        <v>0</v>
      </c>
      <c r="I71" s="4" t="s">
        <v>109</v>
      </c>
      <c r="O71" s="7">
        <f>+O65+O70</f>
        <v>-179672</v>
      </c>
    </row>
    <row r="72" spans="1:15" ht="12.75" customHeight="1">
      <c r="A72" s="8" t="s">
        <v>110</v>
      </c>
      <c r="G72" s="5">
        <v>0</v>
      </c>
      <c r="N72" s="5"/>
      <c r="O72" s="5"/>
    </row>
    <row r="73" spans="1:15" ht="12.75" customHeight="1">
      <c r="A73" s="8" t="s">
        <v>111</v>
      </c>
      <c r="G73" s="5">
        <v>0</v>
      </c>
      <c r="I73" s="4" t="s">
        <v>112</v>
      </c>
      <c r="O73" s="15">
        <f>+'[1]GYP'!F57</f>
        <v>0</v>
      </c>
    </row>
    <row r="74" spans="1:15" ht="12.75">
      <c r="A74" s="8" t="s">
        <v>113</v>
      </c>
      <c r="G74" s="5">
        <v>0</v>
      </c>
      <c r="I74" s="4"/>
      <c r="O74" s="7"/>
    </row>
    <row r="75" spans="1:15" ht="13.5" thickBot="1">
      <c r="A75" s="8" t="s">
        <v>114</v>
      </c>
      <c r="G75" s="5">
        <v>0</v>
      </c>
      <c r="I75" s="4" t="s">
        <v>115</v>
      </c>
      <c r="O75" s="18">
        <f>+O71+O73</f>
        <v>-179672</v>
      </c>
    </row>
    <row r="76" spans="1:15" ht="13.5" thickTop="1">
      <c r="A76" s="8" t="s">
        <v>116</v>
      </c>
      <c r="G76" s="5">
        <v>0</v>
      </c>
      <c r="O76" s="5"/>
    </row>
    <row r="77" spans="1:7" ht="12.75">
      <c r="A77" s="4" t="s">
        <v>117</v>
      </c>
      <c r="F77" s="5"/>
      <c r="G77" s="7">
        <f>SUM(G71:G76)</f>
        <v>0</v>
      </c>
    </row>
    <row r="78" spans="1:15" ht="12.75">
      <c r="A78" s="4" t="s">
        <v>118</v>
      </c>
      <c r="F78" s="5"/>
      <c r="G78" s="7">
        <f>+G68+G77</f>
        <v>0</v>
      </c>
      <c r="O78" s="16"/>
    </row>
    <row r="79" spans="1:15" ht="12.75">
      <c r="A79" s="8" t="s">
        <v>119</v>
      </c>
      <c r="G79" s="5">
        <v>0</v>
      </c>
      <c r="I79" s="4"/>
      <c r="J79" s="4"/>
      <c r="K79" s="4"/>
      <c r="L79" s="4"/>
      <c r="M79" s="4"/>
      <c r="N79" s="7"/>
      <c r="O79" s="16"/>
    </row>
    <row r="80" spans="1:15" ht="12.75">
      <c r="A80" s="8" t="s">
        <v>120</v>
      </c>
      <c r="F80" s="5"/>
      <c r="G80" s="5">
        <v>0</v>
      </c>
      <c r="I80" s="4"/>
      <c r="J80" s="4"/>
      <c r="K80" s="4"/>
      <c r="L80" s="4"/>
      <c r="M80" s="4"/>
      <c r="N80" s="7"/>
      <c r="O80" s="16"/>
    </row>
    <row r="81" spans="1:15" ht="12.75">
      <c r="A81" s="8" t="s">
        <v>121</v>
      </c>
      <c r="F81" s="5"/>
      <c r="G81" s="5">
        <f>+'[1]GYP'!F35</f>
        <v>0</v>
      </c>
      <c r="I81" s="4"/>
      <c r="J81" s="4"/>
      <c r="K81" s="4"/>
      <c r="L81" s="4"/>
      <c r="M81" s="4"/>
      <c r="N81" s="19"/>
      <c r="O81" s="16"/>
    </row>
    <row r="82" spans="1:14" ht="12.75">
      <c r="A82" s="4" t="s">
        <v>122</v>
      </c>
      <c r="F82" s="5"/>
      <c r="G82" s="7">
        <f>SUM(G78:G81)</f>
        <v>0</v>
      </c>
      <c r="N82" s="20"/>
    </row>
    <row r="83" ht="12.75">
      <c r="F83" s="5"/>
    </row>
    <row r="84" spans="6:15" ht="12.75">
      <c r="F84" s="5"/>
      <c r="O84" s="5"/>
    </row>
    <row r="85" ht="12.75">
      <c r="G85" s="21"/>
    </row>
    <row r="86" spans="9:15" ht="12.75">
      <c r="I86" s="4"/>
      <c r="O86" s="7"/>
    </row>
    <row r="87" spans="14:15" ht="12.75">
      <c r="N87" s="16"/>
      <c r="O87" s="5"/>
    </row>
    <row r="88" spans="1:15" ht="12.75">
      <c r="A88" s="11"/>
      <c r="I88" s="11"/>
      <c r="N88" s="16"/>
      <c r="O88" s="5"/>
    </row>
    <row r="89" spans="1:15" ht="12.75">
      <c r="A89" s="11"/>
      <c r="F89" s="5"/>
      <c r="G89" s="7"/>
      <c r="I89" s="11"/>
      <c r="N89" s="5"/>
      <c r="O89" s="5"/>
    </row>
    <row r="90" spans="1:15" ht="12.75">
      <c r="A90" s="11"/>
      <c r="C90" s="22"/>
      <c r="D90" s="45" t="s">
        <v>123</v>
      </c>
      <c r="E90" s="46"/>
      <c r="F90" s="46"/>
      <c r="G90" s="46"/>
      <c r="H90" s="46"/>
      <c r="I90" s="46"/>
      <c r="J90" s="47"/>
      <c r="K90" s="23"/>
      <c r="L90" s="24"/>
      <c r="M90" s="24"/>
      <c r="N90" s="24"/>
      <c r="O90" s="11"/>
    </row>
    <row r="91" spans="1:15" ht="12.75">
      <c r="A91" s="11"/>
      <c r="D91" s="25"/>
      <c r="F91" s="5"/>
      <c r="I91" s="26" t="s">
        <v>124</v>
      </c>
      <c r="J91" s="27"/>
      <c r="K91" s="28"/>
      <c r="L91" s="29"/>
      <c r="N91" s="5"/>
      <c r="O91" s="7"/>
    </row>
    <row r="92" spans="1:12" ht="12.75">
      <c r="A92" s="11"/>
      <c r="D92" s="25"/>
      <c r="F92" s="5"/>
      <c r="I92" s="26" t="s">
        <v>125</v>
      </c>
      <c r="J92" s="27"/>
      <c r="K92" s="28"/>
      <c r="L92" s="29"/>
    </row>
    <row r="93" spans="1:15" ht="13.5" thickBot="1">
      <c r="A93" s="11"/>
      <c r="D93" s="25"/>
      <c r="E93" s="30" t="s">
        <v>126</v>
      </c>
      <c r="F93" s="31"/>
      <c r="G93" s="32">
        <v>-2528381.2555000004</v>
      </c>
      <c r="H93" s="5"/>
      <c r="I93" s="33">
        <f>+G93/G94*100</f>
        <v>-267.9906480258209</v>
      </c>
      <c r="J93" s="27"/>
      <c r="K93" s="28"/>
      <c r="L93" s="26"/>
      <c r="O93" s="5"/>
    </row>
    <row r="94" spans="1:12" ht="12.75">
      <c r="A94" s="11"/>
      <c r="D94" s="25"/>
      <c r="E94" s="11" t="s">
        <v>127</v>
      </c>
      <c r="G94" s="32">
        <v>943458.7640000001</v>
      </c>
      <c r="H94" s="5"/>
      <c r="I94" s="34"/>
      <c r="J94" s="27"/>
      <c r="K94" s="28"/>
      <c r="L94" s="29"/>
    </row>
    <row r="95" spans="1:12" ht="12.75">
      <c r="A95" s="11"/>
      <c r="D95" s="25"/>
      <c r="E95" s="11"/>
      <c r="G95" s="5"/>
      <c r="H95" s="5"/>
      <c r="I95" s="34"/>
      <c r="J95" s="27"/>
      <c r="K95" s="28"/>
      <c r="L95" s="29"/>
    </row>
    <row r="96" spans="1:12" ht="13.5" thickBot="1">
      <c r="A96" s="11"/>
      <c r="D96" s="25"/>
      <c r="E96" s="30" t="s">
        <v>128</v>
      </c>
      <c r="F96" s="31"/>
      <c r="G96" s="35">
        <f>+G93</f>
        <v>-2528381.2555000004</v>
      </c>
      <c r="I96" s="36">
        <f>+G96/G97*100</f>
        <v>-267.9906480258209</v>
      </c>
      <c r="J96" s="27"/>
      <c r="K96" s="37"/>
      <c r="L96" s="26"/>
    </row>
    <row r="97" spans="3:11" ht="12.75">
      <c r="C97" s="38"/>
      <c r="D97" s="39"/>
      <c r="E97" s="40" t="s">
        <v>127</v>
      </c>
      <c r="F97" s="41"/>
      <c r="G97" s="42">
        <f>+G94</f>
        <v>943458.7640000001</v>
      </c>
      <c r="H97" s="41"/>
      <c r="I97" s="41"/>
      <c r="J97" s="43"/>
      <c r="K97" s="25"/>
    </row>
    <row r="99" ht="12.75">
      <c r="G99" s="5"/>
    </row>
    <row r="100" spans="6:7" ht="12.75">
      <c r="F100" s="5"/>
      <c r="G100" s="5"/>
    </row>
    <row r="101" spans="1:7" ht="12.75">
      <c r="A101" s="11"/>
      <c r="F101" s="5"/>
      <c r="G101" s="5"/>
    </row>
    <row r="102" spans="1:7" ht="12.75">
      <c r="A102" s="11"/>
      <c r="G102" s="5"/>
    </row>
    <row r="103" ht="12.75">
      <c r="A103" s="11"/>
    </row>
    <row r="104" spans="1:7" ht="12.75">
      <c r="A104" s="11"/>
      <c r="G104" s="5"/>
    </row>
    <row r="105" ht="12.75">
      <c r="A105" s="11"/>
    </row>
    <row r="106" ht="12.75">
      <c r="A106" s="11"/>
    </row>
    <row r="111" ht="12.75">
      <c r="A111" s="4"/>
    </row>
    <row r="112" ht="12.75">
      <c r="A112" s="11"/>
    </row>
    <row r="113" ht="12.75">
      <c r="A113" s="11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Marcos Salazar</cp:lastModifiedBy>
  <dcterms:created xsi:type="dcterms:W3CDTF">2023-11-05T15:38:58Z</dcterms:created>
  <dcterms:modified xsi:type="dcterms:W3CDTF">2023-11-14T14:44:43Z</dcterms:modified>
  <cp:category/>
  <cp:version/>
  <cp:contentType/>
  <cp:contentStatus/>
</cp:coreProperties>
</file>